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C:\Users\sae.yamaguchi\Downloads\修正版_広報掲載依頼\"/>
    </mc:Choice>
  </mc:AlternateContent>
  <xr:revisionPtr revIDLastSave="0" documentId="13_ncr:1_{34196865-0F54-4887-9920-4A2D7D5923C7}" xr6:coauthVersionLast="47" xr6:coauthVersionMax="47" xr10:uidLastSave="{00000000-0000-0000-0000-000000000000}"/>
  <bookViews>
    <workbookView xWindow="-108" yWindow="-108" windowWidth="23256" windowHeight="14016" tabRatio="896" xr2:uid="{00000000-000D-0000-FFFF-FFFF00000000}"/>
  </bookViews>
  <sheets>
    <sheet name="収支報告書" sheetId="16" r:id="rId1"/>
    <sheet name="予算執行状況" sheetId="22" r:id="rId2"/>
    <sheet name="証憑一覧表　表紙" sheetId="1" r:id="rId3"/>
    <sheet name="換算レート表(レートチェック用)" sheetId="59" r:id="rId4"/>
    <sheet name="1(1)直接事業費" sheetId="44" r:id="rId5"/>
    <sheet name="1(2)国内交通費、航空旅費" sheetId="25" r:id="rId6"/>
    <sheet name="1(2)日当他" sheetId="28" r:id="rId7"/>
    <sheet name="1(2)査証他" sheetId="31" r:id="rId8"/>
    <sheet name="1(3)拠点立ち上げ" sheetId="26" r:id="rId9"/>
    <sheet name="1(3)事務所賃貸料他" sheetId="32" r:id="rId10"/>
    <sheet name="1(3)現地交通" sheetId="34" r:id="rId11"/>
    <sheet name="1(3)現地事務所運営用備品・事務用品費" sheetId="57" r:id="rId12"/>
    <sheet name="1(3)国際スタッフ、現地スタッフ" sheetId="38" r:id="rId13"/>
    <sheet name="2(1)本部スタッフ" sheetId="41" r:id="rId14"/>
    <sheet name="2(1)本部管理" sheetId="42" r:id="rId15"/>
    <sheet name="GT_Custom" sheetId="23" state="hidden" r:id="rId16"/>
    <sheet name="3 一般管理費サマリー表" sheetId="56" r:id="rId17"/>
    <sheet name="3 一般管理費" sheetId="55" r:id="rId18"/>
    <sheet name="4外部監査費" sheetId="40" r:id="rId19"/>
    <sheet name="自己資金 " sheetId="58" r:id="rId20"/>
  </sheets>
  <definedNames>
    <definedName name="_xlnm.Print_Area" localSheetId="4">'1(1)直接事業費'!$A$1:$W$178</definedName>
    <definedName name="_xlnm.Print_Area" localSheetId="5">'1(2)国内交通費、航空旅費'!$A$1:$Y$56</definedName>
    <definedName name="_xlnm.Print_Area" localSheetId="7">'1(2)査証他'!$A$1:$W$52</definedName>
    <definedName name="_xlnm.Print_Area" localSheetId="6">'1(2)日当他'!$A$1:$X$78</definedName>
    <definedName name="_xlnm.Print_Area" localSheetId="8">'1(3)拠点立ち上げ'!$A$1:$W$30</definedName>
    <definedName name="_xlnm.Print_Area" localSheetId="10">'1(3)現地交通'!$A$1:$Y$28</definedName>
    <definedName name="_xlnm.Print_Area" localSheetId="11">'1(3)現地事務所運営用備品・事務用品費'!$A$1:$W$28</definedName>
    <definedName name="_xlnm.Print_Area" localSheetId="12">'1(3)国際スタッフ、現地スタッフ'!$A$1:$X$131</definedName>
    <definedName name="_xlnm.Print_Area" localSheetId="9">'1(3)事務所賃貸料他'!$A$1:$X$78</definedName>
    <definedName name="_xlnm.Print_Area" localSheetId="13">'2(1)本部スタッフ'!$A$1:$R$57</definedName>
    <definedName name="_xlnm.Print_Area" localSheetId="14">'2(1)本部管理'!$A$1:$Q$29</definedName>
    <definedName name="_xlnm.Print_Area" localSheetId="17">'3 一般管理費'!$A$1:$Q$56</definedName>
    <definedName name="_xlnm.Print_Area" localSheetId="16">'3 一般管理費サマリー表'!$A$1:$C$34</definedName>
    <definedName name="_xlnm.Print_Area" localSheetId="18">'4外部監査費'!$A$1:$W$11</definedName>
    <definedName name="_xlnm.Print_Area" localSheetId="3">'換算レート表(レートチェック用)'!$A$2:$E$27</definedName>
    <definedName name="_xlnm.Print_Area" localSheetId="19">'自己資金 '!$A$1:$X$28</definedName>
    <definedName name="_xlnm.Print_Area" localSheetId="0">収支報告書!$A$1:$O$57</definedName>
    <definedName name="_xlnm.Print_Area" localSheetId="2">'証憑一覧表　表紙'!$B$3:$C$18</definedName>
    <definedName name="_xlnm.Print_Area" localSheetId="1">予算執行状況!$A$1:$C$20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6" l="1"/>
  <c r="L19" i="16" s="1"/>
  <c r="B8" i="22" s="1"/>
  <c r="H20" i="16"/>
  <c r="O20" i="16" s="1"/>
  <c r="H21" i="16"/>
  <c r="L21" i="16" s="1"/>
  <c r="B10" i="22" s="1"/>
  <c r="A1" i="22"/>
  <c r="B19" i="22"/>
  <c r="B17" i="22"/>
  <c r="B16" i="22"/>
  <c r="B15" i="22"/>
  <c r="B14" i="22"/>
  <c r="B13" i="22"/>
  <c r="B12" i="22"/>
  <c r="L22" i="16"/>
  <c r="L32" i="16"/>
  <c r="L31" i="16"/>
  <c r="L30" i="16"/>
  <c r="L29" i="16"/>
  <c r="L28" i="16"/>
  <c r="L27" i="16"/>
  <c r="L26" i="16"/>
  <c r="L35" i="16"/>
  <c r="L36" i="16"/>
  <c r="L39" i="16"/>
  <c r="L38" i="16"/>
  <c r="L37" i="16"/>
  <c r="L40" i="16"/>
  <c r="L44" i="16"/>
  <c r="L41" i="16"/>
  <c r="L42" i="16"/>
  <c r="L43" i="16"/>
  <c r="L49" i="16"/>
  <c r="L48" i="16"/>
  <c r="L47" i="16"/>
  <c r="L50" i="16"/>
  <c r="L53" i="16"/>
  <c r="L15" i="16"/>
  <c r="J15" i="16"/>
  <c r="F18" i="16"/>
  <c r="N18" i="16"/>
  <c r="N17" i="16" s="1"/>
  <c r="H22" i="16"/>
  <c r="J22" i="16" s="1"/>
  <c r="O22" i="16"/>
  <c r="O23" i="16"/>
  <c r="O24" i="16"/>
  <c r="F25" i="16"/>
  <c r="L25" i="16" s="1"/>
  <c r="B11" i="22" s="1"/>
  <c r="N25" i="16"/>
  <c r="H26" i="16"/>
  <c r="J26" i="16"/>
  <c r="H27" i="16"/>
  <c r="J27" i="16" s="1"/>
  <c r="O27" i="16"/>
  <c r="H28" i="16"/>
  <c r="J28" i="16"/>
  <c r="H29" i="16"/>
  <c r="J29" i="16" s="1"/>
  <c r="O29" i="16"/>
  <c r="H30" i="16"/>
  <c r="J30" i="16"/>
  <c r="H31" i="16"/>
  <c r="J31" i="16" s="1"/>
  <c r="O31" i="16"/>
  <c r="H32" i="16"/>
  <c r="J32" i="16"/>
  <c r="O33" i="16"/>
  <c r="O34" i="16"/>
  <c r="F35" i="16"/>
  <c r="H35" i="16"/>
  <c r="O35" i="16" s="1"/>
  <c r="N35" i="16"/>
  <c r="H36" i="16"/>
  <c r="J36" i="16" s="1"/>
  <c r="O36" i="16"/>
  <c r="H37" i="16"/>
  <c r="J37" i="16"/>
  <c r="H38" i="16"/>
  <c r="J38" i="16" s="1"/>
  <c r="O38" i="16"/>
  <c r="H39" i="16"/>
  <c r="J39" i="16"/>
  <c r="H40" i="16"/>
  <c r="J40" i="16" s="1"/>
  <c r="O40" i="16"/>
  <c r="H41" i="16"/>
  <c r="J41" i="16"/>
  <c r="H42" i="16"/>
  <c r="J42" i="16" s="1"/>
  <c r="O42" i="16"/>
  <c r="H43" i="16"/>
  <c r="J43" i="16"/>
  <c r="H44" i="16"/>
  <c r="J44" i="16" s="1"/>
  <c r="O44" i="16"/>
  <c r="O45" i="16"/>
  <c r="O46" i="16"/>
  <c r="F48" i="16"/>
  <c r="F47" i="16" s="1"/>
  <c r="H48" i="16"/>
  <c r="H47" i="16" s="1"/>
  <c r="N48" i="16"/>
  <c r="N47" i="16" s="1"/>
  <c r="H49" i="16"/>
  <c r="J49" i="16"/>
  <c r="J48" i="16" s="1"/>
  <c r="J47" i="16" s="1"/>
  <c r="O49" i="16"/>
  <c r="H50" i="16"/>
  <c r="J50" i="16" s="1"/>
  <c r="O51" i="16"/>
  <c r="O52" i="16"/>
  <c r="H53" i="16"/>
  <c r="J53" i="16"/>
  <c r="O53" i="16"/>
  <c r="O54" i="16"/>
  <c r="J19" i="16" l="1"/>
  <c r="J21" i="16"/>
  <c r="L20" i="16"/>
  <c r="B9" i="22" s="1"/>
  <c r="F17" i="16"/>
  <c r="J35" i="16"/>
  <c r="O47" i="16"/>
  <c r="N55" i="16"/>
  <c r="J18" i="16"/>
  <c r="J17" i="16" s="1"/>
  <c r="J25" i="16"/>
  <c r="O50" i="16"/>
  <c r="O48" i="16"/>
  <c r="J20" i="16"/>
  <c r="O43" i="16"/>
  <c r="O41" i="16"/>
  <c r="O39" i="16"/>
  <c r="O37" i="16"/>
  <c r="O32" i="16"/>
  <c r="O30" i="16"/>
  <c r="O28" i="16"/>
  <c r="O26" i="16"/>
  <c r="H25" i="16"/>
  <c r="O21" i="16"/>
  <c r="O19" i="16"/>
  <c r="H18" i="16"/>
  <c r="L18" i="16" s="1"/>
  <c r="F52" i="16" l="1"/>
  <c r="L52" i="16" s="1"/>
  <c r="B18" i="22" s="1"/>
  <c r="O25" i="16"/>
  <c r="O18" i="16"/>
  <c r="H17" i="16"/>
  <c r="L17" i="16" s="1"/>
  <c r="J52" i="16" l="1"/>
  <c r="J55" i="16" s="1"/>
  <c r="F55" i="16"/>
  <c r="H55" i="16"/>
  <c r="O17" i="16"/>
  <c r="F57" i="16" l="1"/>
  <c r="L55" i="16"/>
  <c r="B20" i="22" s="1"/>
  <c r="O55" i="16"/>
  <c r="H57" i="16"/>
  <c r="V9" i="40" l="1"/>
  <c r="U9" i="40"/>
  <c r="T9" i="40"/>
  <c r="S9" i="40"/>
  <c r="R9" i="40"/>
  <c r="Q9" i="40"/>
  <c r="P9" i="40"/>
  <c r="N9" i="40"/>
  <c r="K9" i="40"/>
  <c r="H9" i="40"/>
  <c r="K25" i="57"/>
  <c r="K24" i="57"/>
  <c r="K23" i="57"/>
  <c r="K22" i="57"/>
  <c r="K21" i="57"/>
  <c r="K20" i="57"/>
  <c r="K19" i="57"/>
  <c r="K18" i="57"/>
  <c r="K17" i="57"/>
  <c r="K16" i="57"/>
  <c r="K15" i="57"/>
  <c r="K14" i="57"/>
  <c r="K13" i="57"/>
  <c r="K12" i="57"/>
  <c r="K11" i="57"/>
  <c r="K10" i="57"/>
  <c r="K9" i="57"/>
  <c r="K8" i="57"/>
  <c r="H26" i="57"/>
  <c r="I26" i="57" s="1"/>
  <c r="K26" i="57" s="1"/>
  <c r="H25" i="57"/>
  <c r="H24" i="57"/>
  <c r="H23" i="57"/>
  <c r="H22" i="57"/>
  <c r="H21" i="57"/>
  <c r="H20" i="57"/>
  <c r="H19" i="57"/>
  <c r="H18" i="57"/>
  <c r="H17" i="57"/>
  <c r="H16" i="57"/>
  <c r="H15" i="57"/>
  <c r="H14" i="57"/>
  <c r="H13" i="57"/>
  <c r="H12" i="57"/>
  <c r="H11" i="57"/>
  <c r="H10" i="57"/>
  <c r="H9" i="57"/>
  <c r="H8" i="57"/>
  <c r="W75" i="28" l="1"/>
  <c r="W74" i="28"/>
  <c r="W73" i="28"/>
  <c r="W72" i="28"/>
  <c r="W71" i="28"/>
  <c r="W70" i="28"/>
  <c r="W69" i="28"/>
  <c r="W68" i="28"/>
  <c r="W67" i="28"/>
  <c r="W66" i="28"/>
  <c r="W65" i="28"/>
  <c r="W64" i="28"/>
  <c r="W63" i="28"/>
  <c r="W62" i="28"/>
  <c r="W61" i="28"/>
  <c r="W60" i="28"/>
  <c r="W59" i="28"/>
  <c r="W58" i="28"/>
  <c r="W50" i="28"/>
  <c r="W49" i="28"/>
  <c r="W48" i="28"/>
  <c r="W47" i="28"/>
  <c r="W46" i="28"/>
  <c r="W45" i="28"/>
  <c r="W44" i="28"/>
  <c r="W43" i="28"/>
  <c r="W42" i="28"/>
  <c r="W41" i="28"/>
  <c r="W40" i="28"/>
  <c r="W39" i="28"/>
  <c r="W38" i="28"/>
  <c r="W37" i="28"/>
  <c r="W36" i="28"/>
  <c r="W35" i="28"/>
  <c r="W34" i="28"/>
  <c r="W33" i="28"/>
  <c r="W25" i="28"/>
  <c r="W24" i="28"/>
  <c r="W23" i="28"/>
  <c r="W22" i="28"/>
  <c r="W21" i="28"/>
  <c r="W20" i="28"/>
  <c r="W19" i="28"/>
  <c r="W18" i="28"/>
  <c r="W17" i="28"/>
  <c r="W16" i="28"/>
  <c r="W15" i="28"/>
  <c r="W14" i="28"/>
  <c r="W13" i="28"/>
  <c r="W12" i="28"/>
  <c r="W11" i="28"/>
  <c r="W10" i="28"/>
  <c r="W9" i="28"/>
  <c r="W8" i="28"/>
  <c r="H101" i="44" l="1"/>
  <c r="I101" i="44" s="1"/>
  <c r="Q27" i="58"/>
  <c r="S27" i="58" s="1"/>
  <c r="W26" i="58"/>
  <c r="V26" i="58"/>
  <c r="U26" i="58"/>
  <c r="T26" i="58"/>
  <c r="S26" i="58"/>
  <c r="R26" i="58"/>
  <c r="Q26" i="58"/>
  <c r="O26" i="58"/>
  <c r="W25" i="58"/>
  <c r="V25" i="58"/>
  <c r="U25" i="58"/>
  <c r="T25" i="58"/>
  <c r="S25" i="58"/>
  <c r="R25" i="58"/>
  <c r="Q25" i="58"/>
  <c r="O25" i="58"/>
  <c r="W24" i="58"/>
  <c r="V24" i="58"/>
  <c r="U24" i="58"/>
  <c r="T24" i="58"/>
  <c r="S24" i="58"/>
  <c r="R24" i="58"/>
  <c r="Q24" i="58"/>
  <c r="O24" i="58"/>
  <c r="W23" i="58"/>
  <c r="V23" i="58"/>
  <c r="U23" i="58"/>
  <c r="T23" i="58"/>
  <c r="S23" i="58"/>
  <c r="R23" i="58"/>
  <c r="Q23" i="58"/>
  <c r="O23" i="58"/>
  <c r="Q22" i="58"/>
  <c r="Q16" i="58"/>
  <c r="W15" i="58"/>
  <c r="V15" i="58"/>
  <c r="U15" i="58"/>
  <c r="T15" i="58"/>
  <c r="S15" i="58"/>
  <c r="R15" i="58"/>
  <c r="Q15" i="58"/>
  <c r="O15" i="58"/>
  <c r="W14" i="58"/>
  <c r="V14" i="58"/>
  <c r="U14" i="58"/>
  <c r="T14" i="58"/>
  <c r="S14" i="58"/>
  <c r="R14" i="58"/>
  <c r="Q14" i="58"/>
  <c r="O14" i="58"/>
  <c r="W13" i="58"/>
  <c r="V13" i="58"/>
  <c r="U13" i="58"/>
  <c r="T13" i="58"/>
  <c r="S13" i="58"/>
  <c r="R13" i="58"/>
  <c r="Q13" i="58"/>
  <c r="O13" i="58"/>
  <c r="W12" i="58"/>
  <c r="V12" i="58"/>
  <c r="U12" i="58"/>
  <c r="T12" i="58"/>
  <c r="S12" i="58"/>
  <c r="R12" i="58"/>
  <c r="Q12" i="58"/>
  <c r="O12" i="58"/>
  <c r="W11" i="58"/>
  <c r="V11" i="58"/>
  <c r="U11" i="58"/>
  <c r="T11" i="58"/>
  <c r="S11" i="58"/>
  <c r="R11" i="58"/>
  <c r="Q11" i="58"/>
  <c r="O11" i="58"/>
  <c r="W10" i="58"/>
  <c r="V10" i="58"/>
  <c r="U10" i="58"/>
  <c r="T10" i="58"/>
  <c r="S10" i="58"/>
  <c r="R10" i="58"/>
  <c r="Q10" i="58"/>
  <c r="O10" i="58"/>
  <c r="Q9" i="58"/>
  <c r="S9" i="58" s="1"/>
  <c r="M52" i="55"/>
  <c r="O52" i="55" s="1"/>
  <c r="P51" i="55"/>
  <c r="O51" i="55"/>
  <c r="N51" i="55"/>
  <c r="M51" i="55"/>
  <c r="K51" i="55"/>
  <c r="P50" i="55"/>
  <c r="O50" i="55"/>
  <c r="N50" i="55"/>
  <c r="M50" i="55"/>
  <c r="K50" i="55"/>
  <c r="P49" i="55"/>
  <c r="O49" i="55"/>
  <c r="N49" i="55"/>
  <c r="M49" i="55"/>
  <c r="K49" i="55"/>
  <c r="M48" i="55"/>
  <c r="O48" i="55" s="1"/>
  <c r="M43" i="55"/>
  <c r="O43" i="55" s="1"/>
  <c r="P42" i="55"/>
  <c r="O42" i="55"/>
  <c r="N42" i="55"/>
  <c r="M42" i="55"/>
  <c r="K42" i="55"/>
  <c r="P41" i="55"/>
  <c r="O41" i="55"/>
  <c r="N41" i="55"/>
  <c r="M41" i="55"/>
  <c r="K41" i="55"/>
  <c r="P40" i="55"/>
  <c r="O40" i="55"/>
  <c r="N40" i="55"/>
  <c r="M40" i="55"/>
  <c r="K40" i="55"/>
  <c r="M39" i="55"/>
  <c r="O39" i="55" s="1"/>
  <c r="M31" i="55"/>
  <c r="O31" i="55" s="1"/>
  <c r="P30" i="55"/>
  <c r="O30" i="55"/>
  <c r="N30" i="55"/>
  <c r="M30" i="55"/>
  <c r="K30" i="55"/>
  <c r="P29" i="55"/>
  <c r="O29" i="55"/>
  <c r="N29" i="55"/>
  <c r="M29" i="55"/>
  <c r="K29" i="55"/>
  <c r="P28" i="55"/>
  <c r="O28" i="55"/>
  <c r="N28" i="55"/>
  <c r="M28" i="55"/>
  <c r="K28" i="55"/>
  <c r="M27" i="55"/>
  <c r="O27" i="55" s="1"/>
  <c r="M22" i="55"/>
  <c r="O22" i="55" s="1"/>
  <c r="P21" i="55"/>
  <c r="O21" i="55"/>
  <c r="N21" i="55"/>
  <c r="M21" i="55"/>
  <c r="K21" i="55"/>
  <c r="P20" i="55"/>
  <c r="O20" i="55"/>
  <c r="N20" i="55"/>
  <c r="M20" i="55"/>
  <c r="K20" i="55"/>
  <c r="P19" i="55"/>
  <c r="O19" i="55"/>
  <c r="N19" i="55"/>
  <c r="M19" i="55"/>
  <c r="K19" i="55"/>
  <c r="M18" i="55"/>
  <c r="O18" i="55" s="1"/>
  <c r="M13" i="55"/>
  <c r="O13" i="55" s="1"/>
  <c r="P12" i="55"/>
  <c r="O12" i="55"/>
  <c r="N12" i="55"/>
  <c r="M12" i="55"/>
  <c r="K12" i="55"/>
  <c r="P11" i="55"/>
  <c r="O11" i="55"/>
  <c r="N11" i="55"/>
  <c r="M11" i="55"/>
  <c r="K11" i="55"/>
  <c r="P10" i="55"/>
  <c r="O10" i="55"/>
  <c r="N10" i="55"/>
  <c r="M10" i="55"/>
  <c r="K10" i="55"/>
  <c r="M9" i="55"/>
  <c r="O9" i="55" s="1"/>
  <c r="O24" i="42"/>
  <c r="O23" i="42"/>
  <c r="O22" i="42"/>
  <c r="O21" i="42"/>
  <c r="O20" i="42"/>
  <c r="O19" i="42"/>
  <c r="O18" i="42"/>
  <c r="O17" i="42"/>
  <c r="O16" i="42"/>
  <c r="O15" i="42"/>
  <c r="O14" i="42"/>
  <c r="O13" i="42"/>
  <c r="O12" i="42"/>
  <c r="O11" i="42"/>
  <c r="O10" i="42"/>
  <c r="O9" i="42"/>
  <c r="O8" i="42"/>
  <c r="O7" i="42"/>
  <c r="P53" i="41"/>
  <c r="P52" i="41"/>
  <c r="P51" i="41"/>
  <c r="P50" i="41"/>
  <c r="P49" i="41"/>
  <c r="P48" i="41"/>
  <c r="P47" i="41"/>
  <c r="P46" i="41"/>
  <c r="P45" i="41"/>
  <c r="P44" i="41"/>
  <c r="P43" i="41"/>
  <c r="P42" i="41"/>
  <c r="P41" i="41"/>
  <c r="P40" i="41"/>
  <c r="P39" i="41"/>
  <c r="P38" i="41"/>
  <c r="P37" i="41"/>
  <c r="P36" i="41"/>
  <c r="P28" i="41"/>
  <c r="P27" i="41"/>
  <c r="P26" i="41"/>
  <c r="P25" i="41"/>
  <c r="P24" i="41"/>
  <c r="P23" i="41"/>
  <c r="P22" i="41"/>
  <c r="P21" i="41"/>
  <c r="P20" i="41"/>
  <c r="P19" i="41"/>
  <c r="P18" i="41"/>
  <c r="P17" i="41"/>
  <c r="P16" i="41"/>
  <c r="P15" i="41"/>
  <c r="P14" i="41"/>
  <c r="P13" i="41"/>
  <c r="P12" i="41"/>
  <c r="P11" i="41"/>
  <c r="N35" i="41"/>
  <c r="P35" i="41" s="1"/>
  <c r="S26" i="57"/>
  <c r="P26" i="57"/>
  <c r="V25" i="57"/>
  <c r="U25" i="57"/>
  <c r="T25" i="57"/>
  <c r="S25" i="57"/>
  <c r="R25" i="57"/>
  <c r="Q25" i="57"/>
  <c r="P25" i="57"/>
  <c r="V24" i="57"/>
  <c r="U24" i="57"/>
  <c r="T24" i="57"/>
  <c r="S24" i="57"/>
  <c r="R24" i="57"/>
  <c r="Q24" i="57"/>
  <c r="P24" i="57"/>
  <c r="V23" i="57"/>
  <c r="U23" i="57"/>
  <c r="T23" i="57"/>
  <c r="S23" i="57"/>
  <c r="R23" i="57"/>
  <c r="Q23" i="57"/>
  <c r="P23" i="57"/>
  <c r="V22" i="57"/>
  <c r="U22" i="57"/>
  <c r="T22" i="57"/>
  <c r="S22" i="57"/>
  <c r="R22" i="57"/>
  <c r="Q22" i="57"/>
  <c r="P22" i="57"/>
  <c r="V21" i="57"/>
  <c r="U21" i="57"/>
  <c r="T21" i="57"/>
  <c r="S21" i="57"/>
  <c r="R21" i="57"/>
  <c r="Q21" i="57"/>
  <c r="P21" i="57"/>
  <c r="V20" i="57"/>
  <c r="U20" i="57"/>
  <c r="T20" i="57"/>
  <c r="S20" i="57"/>
  <c r="R20" i="57"/>
  <c r="Q20" i="57"/>
  <c r="P20" i="57"/>
  <c r="V19" i="57"/>
  <c r="U19" i="57"/>
  <c r="T19" i="57"/>
  <c r="S19" i="57"/>
  <c r="R19" i="57"/>
  <c r="Q19" i="57"/>
  <c r="P19" i="57"/>
  <c r="V18" i="57"/>
  <c r="U18" i="57"/>
  <c r="T18" i="57"/>
  <c r="S18" i="57"/>
  <c r="R18" i="57"/>
  <c r="Q18" i="57"/>
  <c r="P18" i="57"/>
  <c r="V17" i="57"/>
  <c r="U17" i="57"/>
  <c r="T17" i="57"/>
  <c r="S17" i="57"/>
  <c r="R17" i="57"/>
  <c r="Q17" i="57"/>
  <c r="P17" i="57"/>
  <c r="V16" i="57"/>
  <c r="U16" i="57"/>
  <c r="T16" i="57"/>
  <c r="S16" i="57"/>
  <c r="R16" i="57"/>
  <c r="Q16" i="57"/>
  <c r="P16" i="57"/>
  <c r="V15" i="57"/>
  <c r="U15" i="57"/>
  <c r="T15" i="57"/>
  <c r="S15" i="57"/>
  <c r="R15" i="57"/>
  <c r="Q15" i="57"/>
  <c r="P15" i="57"/>
  <c r="V14" i="57"/>
  <c r="U14" i="57"/>
  <c r="T14" i="57"/>
  <c r="S14" i="57"/>
  <c r="R14" i="57"/>
  <c r="Q14" i="57"/>
  <c r="P14" i="57"/>
  <c r="V13" i="57"/>
  <c r="U13" i="57"/>
  <c r="T13" i="57"/>
  <c r="S13" i="57"/>
  <c r="R13" i="57"/>
  <c r="Q13" i="57"/>
  <c r="P13" i="57"/>
  <c r="V12" i="57"/>
  <c r="U12" i="57"/>
  <c r="T12" i="57"/>
  <c r="S12" i="57"/>
  <c r="R12" i="57"/>
  <c r="Q12" i="57"/>
  <c r="P12" i="57"/>
  <c r="V11" i="57"/>
  <c r="U11" i="57"/>
  <c r="T11" i="57"/>
  <c r="S11" i="57"/>
  <c r="R11" i="57"/>
  <c r="Q11" i="57"/>
  <c r="P11" i="57"/>
  <c r="V10" i="57"/>
  <c r="U10" i="57"/>
  <c r="T10" i="57"/>
  <c r="S10" i="57"/>
  <c r="R10" i="57"/>
  <c r="Q10" i="57"/>
  <c r="P10" i="57"/>
  <c r="V9" i="57"/>
  <c r="U9" i="57"/>
  <c r="T9" i="57"/>
  <c r="S9" i="57"/>
  <c r="R9" i="57"/>
  <c r="Q9" i="57"/>
  <c r="P9" i="57"/>
  <c r="V8" i="57"/>
  <c r="U8" i="57"/>
  <c r="T8" i="57"/>
  <c r="S8" i="57"/>
  <c r="R8" i="57"/>
  <c r="Q8" i="57"/>
  <c r="P8" i="57"/>
  <c r="P7" i="57"/>
  <c r="Q7" i="57" s="1"/>
  <c r="H7" i="57"/>
  <c r="I7" i="57" s="1"/>
  <c r="K7" i="57" s="1"/>
  <c r="M25" i="34"/>
  <c r="M24" i="34"/>
  <c r="M23" i="34"/>
  <c r="M22" i="34"/>
  <c r="M21" i="34"/>
  <c r="M20" i="34"/>
  <c r="M19" i="34"/>
  <c r="M18" i="34"/>
  <c r="M17" i="34"/>
  <c r="M16" i="34"/>
  <c r="M15" i="34"/>
  <c r="M14" i="34"/>
  <c r="M13" i="34"/>
  <c r="M12" i="34"/>
  <c r="M11" i="34"/>
  <c r="M10" i="34"/>
  <c r="M9" i="34"/>
  <c r="M8" i="34"/>
  <c r="J26" i="34"/>
  <c r="K26" i="34" s="1"/>
  <c r="M26" i="34" s="1"/>
  <c r="N26" i="34" s="1"/>
  <c r="J25" i="34"/>
  <c r="J24" i="34"/>
  <c r="J23" i="34"/>
  <c r="J22" i="34"/>
  <c r="J21" i="34"/>
  <c r="J20" i="34"/>
  <c r="J19" i="34"/>
  <c r="J18" i="34"/>
  <c r="J17" i="34"/>
  <c r="J16" i="34"/>
  <c r="J15" i="34"/>
  <c r="J14" i="34"/>
  <c r="J13" i="34"/>
  <c r="J12" i="34"/>
  <c r="J11" i="34"/>
  <c r="J10" i="34"/>
  <c r="J9" i="34"/>
  <c r="J8" i="34"/>
  <c r="J7" i="34"/>
  <c r="K7" i="34" s="1"/>
  <c r="M7" i="34" s="1"/>
  <c r="N7" i="34" s="1"/>
  <c r="P28" i="26"/>
  <c r="V27" i="26"/>
  <c r="U27" i="26"/>
  <c r="T27" i="26"/>
  <c r="S27" i="26"/>
  <c r="R27" i="26"/>
  <c r="Q27" i="26"/>
  <c r="P27" i="26"/>
  <c r="V26" i="26"/>
  <c r="U26" i="26"/>
  <c r="T26" i="26"/>
  <c r="S26" i="26"/>
  <c r="R26" i="26"/>
  <c r="Q26" i="26"/>
  <c r="P26" i="26"/>
  <c r="V25" i="26"/>
  <c r="U25" i="26"/>
  <c r="T25" i="26"/>
  <c r="S25" i="26"/>
  <c r="R25" i="26"/>
  <c r="Q25" i="26"/>
  <c r="P25" i="26"/>
  <c r="V24" i="26"/>
  <c r="U24" i="26"/>
  <c r="T24" i="26"/>
  <c r="S24" i="26"/>
  <c r="R24" i="26"/>
  <c r="Q24" i="26"/>
  <c r="P24" i="26"/>
  <c r="V23" i="26"/>
  <c r="U23" i="26"/>
  <c r="T23" i="26"/>
  <c r="S23" i="26"/>
  <c r="R23" i="26"/>
  <c r="Q23" i="26"/>
  <c r="P23" i="26"/>
  <c r="V22" i="26"/>
  <c r="U22" i="26"/>
  <c r="T22" i="26"/>
  <c r="S22" i="26"/>
  <c r="R22" i="26"/>
  <c r="Q22" i="26"/>
  <c r="P22" i="26"/>
  <c r="V21" i="26"/>
  <c r="U21" i="26"/>
  <c r="T21" i="26"/>
  <c r="S21" i="26"/>
  <c r="R21" i="26"/>
  <c r="Q21" i="26"/>
  <c r="P21" i="26"/>
  <c r="V20" i="26"/>
  <c r="U20" i="26"/>
  <c r="T20" i="26"/>
  <c r="S20" i="26"/>
  <c r="R20" i="26"/>
  <c r="Q20" i="26"/>
  <c r="P20" i="26"/>
  <c r="V19" i="26"/>
  <c r="U19" i="26"/>
  <c r="T19" i="26"/>
  <c r="S19" i="26"/>
  <c r="R19" i="26"/>
  <c r="Q19" i="26"/>
  <c r="P19" i="26"/>
  <c r="V18" i="26"/>
  <c r="U18" i="26"/>
  <c r="T18" i="26"/>
  <c r="S18" i="26"/>
  <c r="R18" i="26"/>
  <c r="Q18" i="26"/>
  <c r="P18" i="26"/>
  <c r="V17" i="26"/>
  <c r="U17" i="26"/>
  <c r="T17" i="26"/>
  <c r="S17" i="26"/>
  <c r="R17" i="26"/>
  <c r="Q17" i="26"/>
  <c r="P17" i="26"/>
  <c r="V16" i="26"/>
  <c r="U16" i="26"/>
  <c r="T16" i="26"/>
  <c r="S16" i="26"/>
  <c r="R16" i="26"/>
  <c r="Q16" i="26"/>
  <c r="P16" i="26"/>
  <c r="V15" i="26"/>
  <c r="U15" i="26"/>
  <c r="T15" i="26"/>
  <c r="S15" i="26"/>
  <c r="R15" i="26"/>
  <c r="Q15" i="26"/>
  <c r="P15" i="26"/>
  <c r="V14" i="26"/>
  <c r="U14" i="26"/>
  <c r="T14" i="26"/>
  <c r="S14" i="26"/>
  <c r="R14" i="26"/>
  <c r="Q14" i="26"/>
  <c r="P14" i="26"/>
  <c r="V13" i="26"/>
  <c r="U13" i="26"/>
  <c r="T13" i="26"/>
  <c r="S13" i="26"/>
  <c r="R13" i="26"/>
  <c r="Q13" i="26"/>
  <c r="P13" i="26"/>
  <c r="V12" i="26"/>
  <c r="U12" i="26"/>
  <c r="T12" i="26"/>
  <c r="S12" i="26"/>
  <c r="R12" i="26"/>
  <c r="Q12" i="26"/>
  <c r="P12" i="26"/>
  <c r="V11" i="26"/>
  <c r="U11" i="26"/>
  <c r="T11" i="26"/>
  <c r="S11" i="26"/>
  <c r="R11" i="26"/>
  <c r="Q11" i="26"/>
  <c r="P11" i="26"/>
  <c r="V10" i="26"/>
  <c r="U10" i="26"/>
  <c r="T10" i="26"/>
  <c r="S10" i="26"/>
  <c r="R10" i="26"/>
  <c r="Q10" i="26"/>
  <c r="P10" i="26"/>
  <c r="P9" i="26"/>
  <c r="Q76" i="28"/>
  <c r="V75" i="28"/>
  <c r="U75" i="28"/>
  <c r="T75" i="28"/>
  <c r="S75" i="28"/>
  <c r="R75" i="28"/>
  <c r="Q75" i="28"/>
  <c r="O75" i="28"/>
  <c r="V74" i="28"/>
  <c r="U74" i="28"/>
  <c r="T74" i="28"/>
  <c r="S74" i="28"/>
  <c r="R74" i="28"/>
  <c r="Q74" i="28"/>
  <c r="O74" i="28"/>
  <c r="V73" i="28"/>
  <c r="U73" i="28"/>
  <c r="T73" i="28"/>
  <c r="S73" i="28"/>
  <c r="R73" i="28"/>
  <c r="Q73" i="28"/>
  <c r="O73" i="28"/>
  <c r="V72" i="28"/>
  <c r="U72" i="28"/>
  <c r="T72" i="28"/>
  <c r="S72" i="28"/>
  <c r="R72" i="28"/>
  <c r="Q72" i="28"/>
  <c r="O72" i="28"/>
  <c r="V71" i="28"/>
  <c r="U71" i="28"/>
  <c r="T71" i="28"/>
  <c r="S71" i="28"/>
  <c r="R71" i="28"/>
  <c r="Q71" i="28"/>
  <c r="O71" i="28"/>
  <c r="V70" i="28"/>
  <c r="U70" i="28"/>
  <c r="T70" i="28"/>
  <c r="S70" i="28"/>
  <c r="R70" i="28"/>
  <c r="Q70" i="28"/>
  <c r="O70" i="28"/>
  <c r="V69" i="28"/>
  <c r="U69" i="28"/>
  <c r="T69" i="28"/>
  <c r="S69" i="28"/>
  <c r="R69" i="28"/>
  <c r="Q69" i="28"/>
  <c r="O69" i="28"/>
  <c r="V68" i="28"/>
  <c r="U68" i="28"/>
  <c r="T68" i="28"/>
  <c r="S68" i="28"/>
  <c r="R68" i="28"/>
  <c r="Q68" i="28"/>
  <c r="O68" i="28"/>
  <c r="V67" i="28"/>
  <c r="U67" i="28"/>
  <c r="T67" i="28"/>
  <c r="S67" i="28"/>
  <c r="R67" i="28"/>
  <c r="Q67" i="28"/>
  <c r="O67" i="28"/>
  <c r="V66" i="28"/>
  <c r="U66" i="28"/>
  <c r="T66" i="28"/>
  <c r="S66" i="28"/>
  <c r="R66" i="28"/>
  <c r="Q66" i="28"/>
  <c r="O66" i="28"/>
  <c r="V65" i="28"/>
  <c r="U65" i="28"/>
  <c r="T65" i="28"/>
  <c r="S65" i="28"/>
  <c r="R65" i="28"/>
  <c r="Q65" i="28"/>
  <c r="O65" i="28"/>
  <c r="V64" i="28"/>
  <c r="U64" i="28"/>
  <c r="T64" i="28"/>
  <c r="S64" i="28"/>
  <c r="R64" i="28"/>
  <c r="Q64" i="28"/>
  <c r="O64" i="28"/>
  <c r="V63" i="28"/>
  <c r="U63" i="28"/>
  <c r="T63" i="28"/>
  <c r="S63" i="28"/>
  <c r="R63" i="28"/>
  <c r="Q63" i="28"/>
  <c r="O63" i="28"/>
  <c r="V62" i="28"/>
  <c r="U62" i="28"/>
  <c r="T62" i="28"/>
  <c r="S62" i="28"/>
  <c r="R62" i="28"/>
  <c r="Q62" i="28"/>
  <c r="O62" i="28"/>
  <c r="V61" i="28"/>
  <c r="U61" i="28"/>
  <c r="T61" i="28"/>
  <c r="S61" i="28"/>
  <c r="R61" i="28"/>
  <c r="Q61" i="28"/>
  <c r="O61" i="28"/>
  <c r="V60" i="28"/>
  <c r="U60" i="28"/>
  <c r="T60" i="28"/>
  <c r="S60" i="28"/>
  <c r="R60" i="28"/>
  <c r="Q60" i="28"/>
  <c r="O60" i="28"/>
  <c r="V59" i="28"/>
  <c r="U59" i="28"/>
  <c r="T59" i="28"/>
  <c r="S59" i="28"/>
  <c r="R59" i="28"/>
  <c r="Q59" i="28"/>
  <c r="O59" i="28"/>
  <c r="V58" i="28"/>
  <c r="U58" i="28"/>
  <c r="T58" i="28"/>
  <c r="S58" i="28"/>
  <c r="R58" i="28"/>
  <c r="Q58" i="28"/>
  <c r="O58" i="28"/>
  <c r="Q57" i="28"/>
  <c r="Q51" i="28"/>
  <c r="V50" i="28"/>
  <c r="U50" i="28"/>
  <c r="T50" i="28"/>
  <c r="S50" i="28"/>
  <c r="R50" i="28"/>
  <c r="Q50" i="28"/>
  <c r="O50" i="28"/>
  <c r="V49" i="28"/>
  <c r="U49" i="28"/>
  <c r="T49" i="28"/>
  <c r="S49" i="28"/>
  <c r="R49" i="28"/>
  <c r="Q49" i="28"/>
  <c r="O49" i="28"/>
  <c r="V48" i="28"/>
  <c r="U48" i="28"/>
  <c r="T48" i="28"/>
  <c r="S48" i="28"/>
  <c r="R48" i="28"/>
  <c r="Q48" i="28"/>
  <c r="O48" i="28"/>
  <c r="V47" i="28"/>
  <c r="U47" i="28"/>
  <c r="T47" i="28"/>
  <c r="S47" i="28"/>
  <c r="R47" i="28"/>
  <c r="Q47" i="28"/>
  <c r="O47" i="28"/>
  <c r="V46" i="28"/>
  <c r="U46" i="28"/>
  <c r="T46" i="28"/>
  <c r="S46" i="28"/>
  <c r="R46" i="28"/>
  <c r="Q46" i="28"/>
  <c r="O46" i="28"/>
  <c r="V45" i="28"/>
  <c r="U45" i="28"/>
  <c r="T45" i="28"/>
  <c r="S45" i="28"/>
  <c r="R45" i="28"/>
  <c r="Q45" i="28"/>
  <c r="O45" i="28"/>
  <c r="V44" i="28"/>
  <c r="U44" i="28"/>
  <c r="T44" i="28"/>
  <c r="S44" i="28"/>
  <c r="R44" i="28"/>
  <c r="Q44" i="28"/>
  <c r="O44" i="28"/>
  <c r="V43" i="28"/>
  <c r="U43" i="28"/>
  <c r="T43" i="28"/>
  <c r="S43" i="28"/>
  <c r="R43" i="28"/>
  <c r="Q43" i="28"/>
  <c r="O43" i="28"/>
  <c r="V42" i="28"/>
  <c r="U42" i="28"/>
  <c r="T42" i="28"/>
  <c r="S42" i="28"/>
  <c r="R42" i="28"/>
  <c r="Q42" i="28"/>
  <c r="O42" i="28"/>
  <c r="V41" i="28"/>
  <c r="U41" i="28"/>
  <c r="T41" i="28"/>
  <c r="S41" i="28"/>
  <c r="R41" i="28"/>
  <c r="Q41" i="28"/>
  <c r="O41" i="28"/>
  <c r="V40" i="28"/>
  <c r="U40" i="28"/>
  <c r="T40" i="28"/>
  <c r="S40" i="28"/>
  <c r="R40" i="28"/>
  <c r="Q40" i="28"/>
  <c r="O40" i="28"/>
  <c r="V39" i="28"/>
  <c r="U39" i="28"/>
  <c r="T39" i="28"/>
  <c r="S39" i="28"/>
  <c r="R39" i="28"/>
  <c r="Q39" i="28"/>
  <c r="O39" i="28"/>
  <c r="V38" i="28"/>
  <c r="U38" i="28"/>
  <c r="T38" i="28"/>
  <c r="S38" i="28"/>
  <c r="R38" i="28"/>
  <c r="Q38" i="28"/>
  <c r="O38" i="28"/>
  <c r="V37" i="28"/>
  <c r="U37" i="28"/>
  <c r="T37" i="28"/>
  <c r="S37" i="28"/>
  <c r="R37" i="28"/>
  <c r="Q37" i="28"/>
  <c r="O37" i="28"/>
  <c r="V36" i="28"/>
  <c r="U36" i="28"/>
  <c r="T36" i="28"/>
  <c r="S36" i="28"/>
  <c r="R36" i="28"/>
  <c r="Q36" i="28"/>
  <c r="O36" i="28"/>
  <c r="V35" i="28"/>
  <c r="U35" i="28"/>
  <c r="T35" i="28"/>
  <c r="S35" i="28"/>
  <c r="R35" i="28"/>
  <c r="Q35" i="28"/>
  <c r="O35" i="28"/>
  <c r="V34" i="28"/>
  <c r="U34" i="28"/>
  <c r="T34" i="28"/>
  <c r="S34" i="28"/>
  <c r="R34" i="28"/>
  <c r="Q34" i="28"/>
  <c r="O34" i="28"/>
  <c r="V33" i="28"/>
  <c r="U33" i="28"/>
  <c r="T33" i="28"/>
  <c r="S33" i="28"/>
  <c r="R33" i="28"/>
  <c r="Q33" i="28"/>
  <c r="O33" i="28"/>
  <c r="Q32" i="28"/>
  <c r="Q26" i="28"/>
  <c r="V25" i="28"/>
  <c r="U25" i="28"/>
  <c r="T25" i="28"/>
  <c r="S25" i="28"/>
  <c r="R25" i="28"/>
  <c r="Q25" i="28"/>
  <c r="O25" i="28"/>
  <c r="V24" i="28"/>
  <c r="U24" i="28"/>
  <c r="T24" i="28"/>
  <c r="S24" i="28"/>
  <c r="R24" i="28"/>
  <c r="Q24" i="28"/>
  <c r="O24" i="28"/>
  <c r="V23" i="28"/>
  <c r="U23" i="28"/>
  <c r="T23" i="28"/>
  <c r="S23" i="28"/>
  <c r="R23" i="28"/>
  <c r="Q23" i="28"/>
  <c r="O23" i="28"/>
  <c r="V22" i="28"/>
  <c r="U22" i="28"/>
  <c r="T22" i="28"/>
  <c r="S22" i="28"/>
  <c r="R22" i="28"/>
  <c r="Q22" i="28"/>
  <c r="O22" i="28"/>
  <c r="V21" i="28"/>
  <c r="U21" i="28"/>
  <c r="T21" i="28"/>
  <c r="S21" i="28"/>
  <c r="R21" i="28"/>
  <c r="Q21" i="28"/>
  <c r="O21" i="28"/>
  <c r="V20" i="28"/>
  <c r="U20" i="28"/>
  <c r="T20" i="28"/>
  <c r="S20" i="28"/>
  <c r="R20" i="28"/>
  <c r="Q20" i="28"/>
  <c r="O20" i="28"/>
  <c r="V19" i="28"/>
  <c r="U19" i="28"/>
  <c r="T19" i="28"/>
  <c r="S19" i="28"/>
  <c r="R19" i="28"/>
  <c r="Q19" i="28"/>
  <c r="O19" i="28"/>
  <c r="V18" i="28"/>
  <c r="U18" i="28"/>
  <c r="T18" i="28"/>
  <c r="S18" i="28"/>
  <c r="R18" i="28"/>
  <c r="Q18" i="28"/>
  <c r="O18" i="28"/>
  <c r="V17" i="28"/>
  <c r="U17" i="28"/>
  <c r="T17" i="28"/>
  <c r="S17" i="28"/>
  <c r="R17" i="28"/>
  <c r="Q17" i="28"/>
  <c r="O17" i="28"/>
  <c r="V16" i="28"/>
  <c r="U16" i="28"/>
  <c r="T16" i="28"/>
  <c r="S16" i="28"/>
  <c r="R16" i="28"/>
  <c r="Q16" i="28"/>
  <c r="O16" i="28"/>
  <c r="V15" i="28"/>
  <c r="U15" i="28"/>
  <c r="T15" i="28"/>
  <c r="S15" i="28"/>
  <c r="R15" i="28"/>
  <c r="Q15" i="28"/>
  <c r="O15" i="28"/>
  <c r="V14" i="28"/>
  <c r="U14" i="28"/>
  <c r="T14" i="28"/>
  <c r="S14" i="28"/>
  <c r="R14" i="28"/>
  <c r="Q14" i="28"/>
  <c r="O14" i="28"/>
  <c r="V13" i="28"/>
  <c r="U13" i="28"/>
  <c r="T13" i="28"/>
  <c r="S13" i="28"/>
  <c r="R13" i="28"/>
  <c r="Q13" i="28"/>
  <c r="O13" i="28"/>
  <c r="V12" i="28"/>
  <c r="U12" i="28"/>
  <c r="T12" i="28"/>
  <c r="S12" i="28"/>
  <c r="R12" i="28"/>
  <c r="Q12" i="28"/>
  <c r="O12" i="28"/>
  <c r="V11" i="28"/>
  <c r="U11" i="28"/>
  <c r="T11" i="28"/>
  <c r="S11" i="28"/>
  <c r="R11" i="28"/>
  <c r="Q11" i="28"/>
  <c r="O11" i="28"/>
  <c r="V10" i="28"/>
  <c r="U10" i="28"/>
  <c r="T10" i="28"/>
  <c r="S10" i="28"/>
  <c r="R10" i="28"/>
  <c r="Q10" i="28"/>
  <c r="O10" i="28"/>
  <c r="V9" i="28"/>
  <c r="U9" i="28"/>
  <c r="T9" i="28"/>
  <c r="S9" i="28"/>
  <c r="R9" i="28"/>
  <c r="Q9" i="28"/>
  <c r="O9" i="28"/>
  <c r="V8" i="28"/>
  <c r="U8" i="28"/>
  <c r="T8" i="28"/>
  <c r="S8" i="28"/>
  <c r="R8" i="28"/>
  <c r="Q8" i="28"/>
  <c r="O8" i="28"/>
  <c r="Q7" i="28"/>
  <c r="K174" i="44"/>
  <c r="K173" i="44"/>
  <c r="K172" i="44"/>
  <c r="K171" i="44"/>
  <c r="K170" i="44"/>
  <c r="K169" i="44"/>
  <c r="K168" i="44"/>
  <c r="K167" i="44"/>
  <c r="K166" i="44"/>
  <c r="K165" i="44"/>
  <c r="K164" i="44"/>
  <c r="K163" i="44"/>
  <c r="K162" i="44"/>
  <c r="K161" i="44"/>
  <c r="K160" i="44"/>
  <c r="K159" i="44"/>
  <c r="K158" i="44"/>
  <c r="K157" i="44"/>
  <c r="K149" i="44"/>
  <c r="K148" i="44"/>
  <c r="K147" i="44"/>
  <c r="K146" i="44"/>
  <c r="K145" i="44"/>
  <c r="K144" i="44"/>
  <c r="K143" i="44"/>
  <c r="K142" i="44"/>
  <c r="K141" i="44"/>
  <c r="K140" i="44"/>
  <c r="K139" i="44"/>
  <c r="K138" i="44"/>
  <c r="K137" i="44"/>
  <c r="K136" i="44"/>
  <c r="K135" i="44"/>
  <c r="K134" i="44"/>
  <c r="K133" i="44"/>
  <c r="K132" i="44"/>
  <c r="K125" i="44"/>
  <c r="K124" i="44"/>
  <c r="K123" i="44"/>
  <c r="K122" i="44"/>
  <c r="K121" i="44"/>
  <c r="K120" i="44"/>
  <c r="K119" i="44"/>
  <c r="K118" i="44"/>
  <c r="K117" i="44"/>
  <c r="K116" i="44"/>
  <c r="K115" i="44"/>
  <c r="K114" i="44"/>
  <c r="K113" i="44"/>
  <c r="K112" i="44"/>
  <c r="K111" i="44"/>
  <c r="K110" i="44"/>
  <c r="K109" i="44"/>
  <c r="K108" i="44"/>
  <c r="K100" i="44"/>
  <c r="K99" i="44"/>
  <c r="K98" i="44"/>
  <c r="K97" i="44"/>
  <c r="K96" i="44"/>
  <c r="K95" i="44"/>
  <c r="K94" i="44"/>
  <c r="K93" i="44"/>
  <c r="K92" i="44"/>
  <c r="K91" i="44"/>
  <c r="K90" i="44"/>
  <c r="K89" i="44"/>
  <c r="K88" i="44"/>
  <c r="K87" i="44"/>
  <c r="K86" i="44"/>
  <c r="K85" i="44"/>
  <c r="K84" i="44"/>
  <c r="K83" i="44"/>
  <c r="K76" i="44"/>
  <c r="K75" i="44"/>
  <c r="K74" i="44"/>
  <c r="K73" i="44"/>
  <c r="K72" i="44"/>
  <c r="K71" i="44"/>
  <c r="K70" i="44"/>
  <c r="K69" i="44"/>
  <c r="K68" i="44"/>
  <c r="K67" i="44"/>
  <c r="K66" i="44"/>
  <c r="K65" i="44"/>
  <c r="K64" i="44"/>
  <c r="K63" i="44"/>
  <c r="K62" i="44"/>
  <c r="K61" i="44"/>
  <c r="K60" i="44"/>
  <c r="K59" i="44"/>
  <c r="K51" i="44"/>
  <c r="K50" i="44"/>
  <c r="K49" i="44"/>
  <c r="K48" i="44"/>
  <c r="K47" i="44"/>
  <c r="K46" i="44"/>
  <c r="K45" i="44"/>
  <c r="K44" i="44"/>
  <c r="K43" i="44"/>
  <c r="K42" i="44"/>
  <c r="K41" i="44"/>
  <c r="K40" i="44"/>
  <c r="K39" i="44"/>
  <c r="K38" i="44"/>
  <c r="K37" i="44"/>
  <c r="K36" i="44"/>
  <c r="K35" i="44"/>
  <c r="K34" i="44"/>
  <c r="N9" i="57"/>
  <c r="N8" i="57"/>
  <c r="P7" i="58"/>
  <c r="P6" i="58"/>
  <c r="O27" i="58" s="1"/>
  <c r="I27" i="58"/>
  <c r="L26" i="58"/>
  <c r="I26" i="58"/>
  <c r="L25" i="58"/>
  <c r="I25" i="58"/>
  <c r="L24" i="58"/>
  <c r="I24" i="58"/>
  <c r="L23" i="58"/>
  <c r="I23" i="58"/>
  <c r="I22" i="58"/>
  <c r="I16" i="58"/>
  <c r="J16" i="58" s="1"/>
  <c r="L16" i="58" s="1"/>
  <c r="L15" i="58"/>
  <c r="I15" i="58"/>
  <c r="L14" i="58"/>
  <c r="I14" i="58"/>
  <c r="L13" i="58"/>
  <c r="I13" i="58"/>
  <c r="L12" i="58"/>
  <c r="I12" i="58"/>
  <c r="L11" i="58"/>
  <c r="I11" i="58"/>
  <c r="L10" i="58"/>
  <c r="I10" i="58"/>
  <c r="I9" i="58"/>
  <c r="J9" i="58" s="1"/>
  <c r="P8" i="40"/>
  <c r="R8" i="40" s="1"/>
  <c r="H8" i="40"/>
  <c r="H52" i="55"/>
  <c r="H51" i="55"/>
  <c r="H50" i="55"/>
  <c r="H49" i="55"/>
  <c r="H48" i="55"/>
  <c r="I48" i="55" s="1"/>
  <c r="H43" i="55"/>
  <c r="H42" i="55"/>
  <c r="H41" i="55"/>
  <c r="H40" i="55"/>
  <c r="H39" i="55"/>
  <c r="H31" i="55"/>
  <c r="I31" i="55" s="1"/>
  <c r="H30" i="55"/>
  <c r="H29" i="55"/>
  <c r="H28" i="55"/>
  <c r="H27" i="55"/>
  <c r="H22" i="55"/>
  <c r="H21" i="55"/>
  <c r="H20" i="55"/>
  <c r="H19" i="55"/>
  <c r="H18" i="55"/>
  <c r="H13" i="55"/>
  <c r="I13" i="55" s="1"/>
  <c r="P13" i="55" s="1"/>
  <c r="H12" i="55"/>
  <c r="H11" i="55"/>
  <c r="H10" i="55"/>
  <c r="H9" i="55"/>
  <c r="I9" i="55" s="1"/>
  <c r="H25" i="42"/>
  <c r="H24" i="42"/>
  <c r="H23" i="42"/>
  <c r="H22" i="42"/>
  <c r="H21" i="42"/>
  <c r="H20" i="42"/>
  <c r="H19" i="42"/>
  <c r="H18" i="42"/>
  <c r="H17" i="42"/>
  <c r="H16" i="42"/>
  <c r="H15" i="42"/>
  <c r="H14" i="42"/>
  <c r="H13" i="42"/>
  <c r="H12" i="42"/>
  <c r="H11" i="42"/>
  <c r="H10" i="42"/>
  <c r="H9" i="42"/>
  <c r="H8" i="42"/>
  <c r="H7" i="42"/>
  <c r="H6" i="42"/>
  <c r="M25" i="42"/>
  <c r="O25" i="42" s="1"/>
  <c r="P24" i="42"/>
  <c r="N24" i="42"/>
  <c r="M24" i="42"/>
  <c r="P23" i="42"/>
  <c r="N23" i="42"/>
  <c r="M23" i="42"/>
  <c r="P22" i="42"/>
  <c r="N22" i="42"/>
  <c r="M22" i="42"/>
  <c r="P21" i="42"/>
  <c r="N21" i="42"/>
  <c r="M21" i="42"/>
  <c r="P20" i="42"/>
  <c r="N20" i="42"/>
  <c r="M20" i="42"/>
  <c r="P19" i="42"/>
  <c r="N19" i="42"/>
  <c r="M19" i="42"/>
  <c r="P18" i="42"/>
  <c r="N18" i="42"/>
  <c r="M18" i="42"/>
  <c r="P17" i="42"/>
  <c r="N17" i="42"/>
  <c r="M17" i="42"/>
  <c r="P16" i="42"/>
  <c r="N16" i="42"/>
  <c r="M16" i="42"/>
  <c r="P15" i="42"/>
  <c r="N15" i="42"/>
  <c r="M15" i="42"/>
  <c r="P14" i="42"/>
  <c r="N14" i="42"/>
  <c r="M14" i="42"/>
  <c r="P13" i="42"/>
  <c r="N13" i="42"/>
  <c r="M13" i="42"/>
  <c r="P12" i="42"/>
  <c r="N12" i="42"/>
  <c r="M12" i="42"/>
  <c r="P11" i="42"/>
  <c r="N11" i="42"/>
  <c r="M11" i="42"/>
  <c r="P10" i="42"/>
  <c r="N10" i="42"/>
  <c r="M10" i="42"/>
  <c r="P9" i="42"/>
  <c r="N9" i="42"/>
  <c r="M9" i="42"/>
  <c r="P8" i="42"/>
  <c r="N8" i="42"/>
  <c r="M8" i="42"/>
  <c r="P7" i="42"/>
  <c r="N7" i="42"/>
  <c r="M7" i="42"/>
  <c r="M6" i="42"/>
  <c r="O6" i="42" s="1"/>
  <c r="N54" i="41"/>
  <c r="P54" i="41" s="1"/>
  <c r="Q53" i="41"/>
  <c r="O53" i="41"/>
  <c r="N53" i="41"/>
  <c r="L53" i="41"/>
  <c r="Q52" i="41"/>
  <c r="O52" i="41"/>
  <c r="N52" i="41"/>
  <c r="L52" i="41"/>
  <c r="Q51" i="41"/>
  <c r="O51" i="41"/>
  <c r="N51" i="41"/>
  <c r="L51" i="41"/>
  <c r="Q50" i="41"/>
  <c r="O50" i="41"/>
  <c r="N50" i="41"/>
  <c r="L50" i="41"/>
  <c r="Q49" i="41"/>
  <c r="O49" i="41"/>
  <c r="N49" i="41"/>
  <c r="L49" i="41"/>
  <c r="Q48" i="41"/>
  <c r="O48" i="41"/>
  <c r="N48" i="41"/>
  <c r="L48" i="41"/>
  <c r="Q47" i="41"/>
  <c r="O47" i="41"/>
  <c r="N47" i="41"/>
  <c r="L47" i="41"/>
  <c r="Q46" i="41"/>
  <c r="O46" i="41"/>
  <c r="N46" i="41"/>
  <c r="L46" i="41"/>
  <c r="Q45" i="41"/>
  <c r="O45" i="41"/>
  <c r="N45" i="41"/>
  <c r="L45" i="41"/>
  <c r="Q44" i="41"/>
  <c r="O44" i="41"/>
  <c r="N44" i="41"/>
  <c r="L44" i="41"/>
  <c r="Q43" i="41"/>
  <c r="O43" i="41"/>
  <c r="N43" i="41"/>
  <c r="L43" i="41"/>
  <c r="Q42" i="41"/>
  <c r="O42" i="41"/>
  <c r="N42" i="41"/>
  <c r="L42" i="41"/>
  <c r="Q41" i="41"/>
  <c r="O41" i="41"/>
  <c r="N41" i="41"/>
  <c r="L41" i="41"/>
  <c r="Q40" i="41"/>
  <c r="O40" i="41"/>
  <c r="N40" i="41"/>
  <c r="L40" i="41"/>
  <c r="Q39" i="41"/>
  <c r="O39" i="41"/>
  <c r="N39" i="41"/>
  <c r="L39" i="41"/>
  <c r="Q38" i="41"/>
  <c r="O38" i="41"/>
  <c r="N38" i="41"/>
  <c r="L38" i="41"/>
  <c r="Q37" i="41"/>
  <c r="O37" i="41"/>
  <c r="N37" i="41"/>
  <c r="L37" i="41"/>
  <c r="Q36" i="41"/>
  <c r="O36" i="41"/>
  <c r="N36" i="41"/>
  <c r="L36" i="41"/>
  <c r="N29" i="41"/>
  <c r="P29" i="41" s="1"/>
  <c r="Q28" i="41"/>
  <c r="O28" i="41"/>
  <c r="N28" i="41"/>
  <c r="L28" i="41"/>
  <c r="Q27" i="41"/>
  <c r="O27" i="41"/>
  <c r="N27" i="41"/>
  <c r="L27" i="41"/>
  <c r="Q26" i="41"/>
  <c r="O26" i="41"/>
  <c r="N26" i="41"/>
  <c r="L26" i="41"/>
  <c r="Q25" i="41"/>
  <c r="O25" i="41"/>
  <c r="N25" i="41"/>
  <c r="L25" i="41"/>
  <c r="Q24" i="41"/>
  <c r="O24" i="41"/>
  <c r="N24" i="41"/>
  <c r="L24" i="41"/>
  <c r="Q23" i="41"/>
  <c r="O23" i="41"/>
  <c r="N23" i="41"/>
  <c r="L23" i="41"/>
  <c r="Q22" i="41"/>
  <c r="O22" i="41"/>
  <c r="N22" i="41"/>
  <c r="L22" i="41"/>
  <c r="Q21" i="41"/>
  <c r="O21" i="41"/>
  <c r="N21" i="41"/>
  <c r="L21" i="41"/>
  <c r="Q20" i="41"/>
  <c r="O20" i="41"/>
  <c r="N20" i="41"/>
  <c r="L20" i="41"/>
  <c r="Q19" i="41"/>
  <c r="O19" i="41"/>
  <c r="N19" i="41"/>
  <c r="L19" i="41"/>
  <c r="Q18" i="41"/>
  <c r="O18" i="41"/>
  <c r="N18" i="41"/>
  <c r="L18" i="41"/>
  <c r="Q17" i="41"/>
  <c r="O17" i="41"/>
  <c r="N17" i="41"/>
  <c r="L17" i="41"/>
  <c r="Q16" i="41"/>
  <c r="O16" i="41"/>
  <c r="N16" i="41"/>
  <c r="L16" i="41"/>
  <c r="Q15" i="41"/>
  <c r="O15" i="41"/>
  <c r="N15" i="41"/>
  <c r="L15" i="41"/>
  <c r="Q14" i="41"/>
  <c r="O14" i="41"/>
  <c r="N14" i="41"/>
  <c r="L14" i="41"/>
  <c r="Q13" i="41"/>
  <c r="O13" i="41"/>
  <c r="N13" i="41"/>
  <c r="L13" i="41"/>
  <c r="Q12" i="41"/>
  <c r="O12" i="41"/>
  <c r="N12" i="41"/>
  <c r="L12" i="41"/>
  <c r="Q11" i="41"/>
  <c r="O11" i="41"/>
  <c r="N11" i="41"/>
  <c r="L11" i="41"/>
  <c r="N10" i="41"/>
  <c r="P10" i="41" s="1"/>
  <c r="I54" i="41"/>
  <c r="I53" i="41"/>
  <c r="I52" i="41"/>
  <c r="I51" i="41"/>
  <c r="I50" i="41"/>
  <c r="I49" i="41"/>
  <c r="I48" i="41"/>
  <c r="I47" i="41"/>
  <c r="I46" i="41"/>
  <c r="I45" i="41"/>
  <c r="I44" i="41"/>
  <c r="I43" i="41"/>
  <c r="I42" i="41"/>
  <c r="I41" i="41"/>
  <c r="I40" i="41"/>
  <c r="I39" i="41"/>
  <c r="I38" i="41"/>
  <c r="I37" i="41"/>
  <c r="I36" i="41"/>
  <c r="I35" i="41"/>
  <c r="O35" i="41" s="1"/>
  <c r="I29" i="41"/>
  <c r="I28" i="41"/>
  <c r="I27" i="41"/>
  <c r="I26" i="41"/>
  <c r="I25" i="41"/>
  <c r="I24" i="41"/>
  <c r="I23" i="41"/>
  <c r="I22" i="41"/>
  <c r="I21" i="41"/>
  <c r="I20" i="41"/>
  <c r="I19" i="41"/>
  <c r="I18" i="41"/>
  <c r="I17" i="41"/>
  <c r="I16" i="41"/>
  <c r="I15" i="41"/>
  <c r="I14" i="41"/>
  <c r="I13" i="41"/>
  <c r="I12" i="41"/>
  <c r="I11" i="41"/>
  <c r="I10" i="41"/>
  <c r="Q7" i="38"/>
  <c r="L7" i="55"/>
  <c r="L6" i="55"/>
  <c r="K31" i="55" s="1"/>
  <c r="K24" i="42"/>
  <c r="K23" i="42"/>
  <c r="K22" i="42"/>
  <c r="K21" i="42"/>
  <c r="K20" i="42"/>
  <c r="K19" i="42"/>
  <c r="K18" i="42"/>
  <c r="K17" i="42"/>
  <c r="K16" i="42"/>
  <c r="K15" i="42"/>
  <c r="K14" i="42"/>
  <c r="K13" i="42"/>
  <c r="K12" i="42"/>
  <c r="K11" i="42"/>
  <c r="K10" i="42"/>
  <c r="K9" i="42"/>
  <c r="K8" i="42"/>
  <c r="K7" i="42"/>
  <c r="L3" i="42"/>
  <c r="L2" i="42"/>
  <c r="M7" i="41"/>
  <c r="M6" i="41"/>
  <c r="L35" i="41" s="1"/>
  <c r="Q108" i="38"/>
  <c r="I127" i="38"/>
  <c r="I108" i="38"/>
  <c r="J108" i="38" s="1"/>
  <c r="L126" i="38"/>
  <c r="I126" i="38"/>
  <c r="L125" i="38"/>
  <c r="I125" i="38"/>
  <c r="L124" i="38"/>
  <c r="I124" i="38"/>
  <c r="L123" i="38"/>
  <c r="I123" i="38"/>
  <c r="L122" i="38"/>
  <c r="I122" i="38"/>
  <c r="L121" i="38"/>
  <c r="I121" i="38"/>
  <c r="L120" i="38"/>
  <c r="I120" i="38"/>
  <c r="L119" i="38"/>
  <c r="I119" i="38"/>
  <c r="L118" i="38"/>
  <c r="I118" i="38"/>
  <c r="L117" i="38"/>
  <c r="I117" i="38"/>
  <c r="L116" i="38"/>
  <c r="I116" i="38"/>
  <c r="L115" i="38"/>
  <c r="I115" i="38"/>
  <c r="L114" i="38"/>
  <c r="I114" i="38"/>
  <c r="L113" i="38"/>
  <c r="I113" i="38"/>
  <c r="L112" i="38"/>
  <c r="I112" i="38"/>
  <c r="L111" i="38"/>
  <c r="I111" i="38"/>
  <c r="L110" i="38"/>
  <c r="I110" i="38"/>
  <c r="L109" i="38"/>
  <c r="I109" i="38"/>
  <c r="I102" i="38"/>
  <c r="L101" i="38"/>
  <c r="I101" i="38"/>
  <c r="L100" i="38"/>
  <c r="I100" i="38"/>
  <c r="L99" i="38"/>
  <c r="I99" i="38"/>
  <c r="L98" i="38"/>
  <c r="I98" i="38"/>
  <c r="L97" i="38"/>
  <c r="I97" i="38"/>
  <c r="L96" i="38"/>
  <c r="I96" i="38"/>
  <c r="L95" i="38"/>
  <c r="I95" i="38"/>
  <c r="L94" i="38"/>
  <c r="I94" i="38"/>
  <c r="L93" i="38"/>
  <c r="I93" i="38"/>
  <c r="L92" i="38"/>
  <c r="I92" i="38"/>
  <c r="L91" i="38"/>
  <c r="I91" i="38"/>
  <c r="L90" i="38"/>
  <c r="I90" i="38"/>
  <c r="L89" i="38"/>
  <c r="I89" i="38"/>
  <c r="L88" i="38"/>
  <c r="I88" i="38"/>
  <c r="L87" i="38"/>
  <c r="I87" i="38"/>
  <c r="L86" i="38"/>
  <c r="I86" i="38"/>
  <c r="L85" i="38"/>
  <c r="I85" i="38"/>
  <c r="L84" i="38"/>
  <c r="I84" i="38"/>
  <c r="I83" i="38"/>
  <c r="J83" i="38" s="1"/>
  <c r="I77" i="38"/>
  <c r="Q32" i="38"/>
  <c r="Q127" i="38"/>
  <c r="W126" i="38"/>
  <c r="V126" i="38"/>
  <c r="U126" i="38"/>
  <c r="T126" i="38"/>
  <c r="S126" i="38"/>
  <c r="R126" i="38"/>
  <c r="Q126" i="38"/>
  <c r="O126" i="38"/>
  <c r="W125" i="38"/>
  <c r="V125" i="38"/>
  <c r="U125" i="38"/>
  <c r="T125" i="38"/>
  <c r="S125" i="38"/>
  <c r="R125" i="38"/>
  <c r="Q125" i="38"/>
  <c r="O125" i="38"/>
  <c r="W124" i="38"/>
  <c r="V124" i="38"/>
  <c r="U124" i="38"/>
  <c r="T124" i="38"/>
  <c r="S124" i="38"/>
  <c r="R124" i="38"/>
  <c r="Q124" i="38"/>
  <c r="O124" i="38"/>
  <c r="W123" i="38"/>
  <c r="V123" i="38"/>
  <c r="U123" i="38"/>
  <c r="T123" i="38"/>
  <c r="S123" i="38"/>
  <c r="R123" i="38"/>
  <c r="Q123" i="38"/>
  <c r="O123" i="38"/>
  <c r="W122" i="38"/>
  <c r="V122" i="38"/>
  <c r="U122" i="38"/>
  <c r="T122" i="38"/>
  <c r="S122" i="38"/>
  <c r="R122" i="38"/>
  <c r="Q122" i="38"/>
  <c r="O122" i="38"/>
  <c r="W121" i="38"/>
  <c r="V121" i="38"/>
  <c r="U121" i="38"/>
  <c r="T121" i="38"/>
  <c r="S121" i="38"/>
  <c r="R121" i="38"/>
  <c r="Q121" i="38"/>
  <c r="O121" i="38"/>
  <c r="W120" i="38"/>
  <c r="V120" i="38"/>
  <c r="U120" i="38"/>
  <c r="T120" i="38"/>
  <c r="S120" i="38"/>
  <c r="R120" i="38"/>
  <c r="Q120" i="38"/>
  <c r="O120" i="38"/>
  <c r="W119" i="38"/>
  <c r="V119" i="38"/>
  <c r="U119" i="38"/>
  <c r="T119" i="38"/>
  <c r="S119" i="38"/>
  <c r="R119" i="38"/>
  <c r="Q119" i="38"/>
  <c r="O119" i="38"/>
  <c r="W118" i="38"/>
  <c r="V118" i="38"/>
  <c r="U118" i="38"/>
  <c r="T118" i="38"/>
  <c r="S118" i="38"/>
  <c r="R118" i="38"/>
  <c r="Q118" i="38"/>
  <c r="O118" i="38"/>
  <c r="W117" i="38"/>
  <c r="V117" i="38"/>
  <c r="U117" i="38"/>
  <c r="T117" i="38"/>
  <c r="S117" i="38"/>
  <c r="R117" i="38"/>
  <c r="Q117" i="38"/>
  <c r="O117" i="38"/>
  <c r="W116" i="38"/>
  <c r="V116" i="38"/>
  <c r="U116" i="38"/>
  <c r="T116" i="38"/>
  <c r="S116" i="38"/>
  <c r="R116" i="38"/>
  <c r="Q116" i="38"/>
  <c r="O116" i="38"/>
  <c r="W115" i="38"/>
  <c r="V115" i="38"/>
  <c r="U115" i="38"/>
  <c r="T115" i="38"/>
  <c r="S115" i="38"/>
  <c r="R115" i="38"/>
  <c r="Q115" i="38"/>
  <c r="O115" i="38"/>
  <c r="W114" i="38"/>
  <c r="V114" i="38"/>
  <c r="U114" i="38"/>
  <c r="T114" i="38"/>
  <c r="S114" i="38"/>
  <c r="R114" i="38"/>
  <c r="Q114" i="38"/>
  <c r="O114" i="38"/>
  <c r="W113" i="38"/>
  <c r="V113" i="38"/>
  <c r="U113" i="38"/>
  <c r="T113" i="38"/>
  <c r="S113" i="38"/>
  <c r="R113" i="38"/>
  <c r="Q113" i="38"/>
  <c r="O113" i="38"/>
  <c r="W112" i="38"/>
  <c r="V112" i="38"/>
  <c r="U112" i="38"/>
  <c r="T112" i="38"/>
  <c r="S112" i="38"/>
  <c r="R112" i="38"/>
  <c r="Q112" i="38"/>
  <c r="O112" i="38"/>
  <c r="W111" i="38"/>
  <c r="V111" i="38"/>
  <c r="U111" i="38"/>
  <c r="T111" i="38"/>
  <c r="S111" i="38"/>
  <c r="R111" i="38"/>
  <c r="Q111" i="38"/>
  <c r="O111" i="38"/>
  <c r="W110" i="38"/>
  <c r="V110" i="38"/>
  <c r="U110" i="38"/>
  <c r="T110" i="38"/>
  <c r="S110" i="38"/>
  <c r="R110" i="38"/>
  <c r="Q110" i="38"/>
  <c r="O110" i="38"/>
  <c r="W109" i="38"/>
  <c r="V109" i="38"/>
  <c r="U109" i="38"/>
  <c r="T109" i="38"/>
  <c r="S109" i="38"/>
  <c r="R109" i="38"/>
  <c r="Q109" i="38"/>
  <c r="O109" i="38"/>
  <c r="Q102" i="38"/>
  <c r="W101" i="38"/>
  <c r="V101" i="38"/>
  <c r="U101" i="38"/>
  <c r="T101" i="38"/>
  <c r="S101" i="38"/>
  <c r="R101" i="38"/>
  <c r="Q101" i="38"/>
  <c r="O101" i="38"/>
  <c r="W100" i="38"/>
  <c r="V100" i="38"/>
  <c r="U100" i="38"/>
  <c r="T100" i="38"/>
  <c r="S100" i="38"/>
  <c r="R100" i="38"/>
  <c r="Q100" i="38"/>
  <c r="O100" i="38"/>
  <c r="W99" i="38"/>
  <c r="V99" i="38"/>
  <c r="U99" i="38"/>
  <c r="T99" i="38"/>
  <c r="S99" i="38"/>
  <c r="R99" i="38"/>
  <c r="Q99" i="38"/>
  <c r="O99" i="38"/>
  <c r="W98" i="38"/>
  <c r="V98" i="38"/>
  <c r="U98" i="38"/>
  <c r="T98" i="38"/>
  <c r="S98" i="38"/>
  <c r="R98" i="38"/>
  <c r="Q98" i="38"/>
  <c r="O98" i="38"/>
  <c r="W97" i="38"/>
  <c r="V97" i="38"/>
  <c r="U97" i="38"/>
  <c r="T97" i="38"/>
  <c r="S97" i="38"/>
  <c r="R97" i="38"/>
  <c r="Q97" i="38"/>
  <c r="O97" i="38"/>
  <c r="W96" i="38"/>
  <c r="V96" i="38"/>
  <c r="U96" i="38"/>
  <c r="T96" i="38"/>
  <c r="S96" i="38"/>
  <c r="R96" i="38"/>
  <c r="Q96" i="38"/>
  <c r="O96" i="38"/>
  <c r="W95" i="38"/>
  <c r="V95" i="38"/>
  <c r="U95" i="38"/>
  <c r="T95" i="38"/>
  <c r="S95" i="38"/>
  <c r="R95" i="38"/>
  <c r="Q95" i="38"/>
  <c r="O95" i="38"/>
  <c r="W94" i="38"/>
  <c r="V94" i="38"/>
  <c r="U94" i="38"/>
  <c r="T94" i="38"/>
  <c r="S94" i="38"/>
  <c r="R94" i="38"/>
  <c r="Q94" i="38"/>
  <c r="O94" i="38"/>
  <c r="W93" i="38"/>
  <c r="V93" i="38"/>
  <c r="U93" i="38"/>
  <c r="T93" i="38"/>
  <c r="S93" i="38"/>
  <c r="R93" i="38"/>
  <c r="Q93" i="38"/>
  <c r="O93" i="38"/>
  <c r="W92" i="38"/>
  <c r="V92" i="38"/>
  <c r="U92" i="38"/>
  <c r="T92" i="38"/>
  <c r="S92" i="38"/>
  <c r="R92" i="38"/>
  <c r="Q92" i="38"/>
  <c r="O92" i="38"/>
  <c r="W91" i="38"/>
  <c r="V91" i="38"/>
  <c r="U91" i="38"/>
  <c r="T91" i="38"/>
  <c r="S91" i="38"/>
  <c r="R91" i="38"/>
  <c r="Q91" i="38"/>
  <c r="O91" i="38"/>
  <c r="W90" i="38"/>
  <c r="V90" i="38"/>
  <c r="U90" i="38"/>
  <c r="T90" i="38"/>
  <c r="S90" i="38"/>
  <c r="R90" i="38"/>
  <c r="Q90" i="38"/>
  <c r="O90" i="38"/>
  <c r="W89" i="38"/>
  <c r="V89" i="38"/>
  <c r="U89" i="38"/>
  <c r="T89" i="38"/>
  <c r="S89" i="38"/>
  <c r="R89" i="38"/>
  <c r="Q89" i="38"/>
  <c r="O89" i="38"/>
  <c r="W88" i="38"/>
  <c r="V88" i="38"/>
  <c r="U88" i="38"/>
  <c r="T88" i="38"/>
  <c r="S88" i="38"/>
  <c r="R88" i="38"/>
  <c r="Q88" i="38"/>
  <c r="O88" i="38"/>
  <c r="W87" i="38"/>
  <c r="V87" i="38"/>
  <c r="U87" i="38"/>
  <c r="T87" i="38"/>
  <c r="S87" i="38"/>
  <c r="R87" i="38"/>
  <c r="Q87" i="38"/>
  <c r="O87" i="38"/>
  <c r="W86" i="38"/>
  <c r="V86" i="38"/>
  <c r="U86" i="38"/>
  <c r="T86" i="38"/>
  <c r="S86" i="38"/>
  <c r="R86" i="38"/>
  <c r="Q86" i="38"/>
  <c r="O86" i="38"/>
  <c r="W85" i="38"/>
  <c r="V85" i="38"/>
  <c r="U85" i="38"/>
  <c r="T85" i="38"/>
  <c r="S85" i="38"/>
  <c r="R85" i="38"/>
  <c r="Q85" i="38"/>
  <c r="O85" i="38"/>
  <c r="W84" i="38"/>
  <c r="V84" i="38"/>
  <c r="U84" i="38"/>
  <c r="T84" i="38"/>
  <c r="S84" i="38"/>
  <c r="R84" i="38"/>
  <c r="Q84" i="38"/>
  <c r="O84" i="38"/>
  <c r="Q83" i="38"/>
  <c r="Q77" i="38"/>
  <c r="W76" i="38"/>
  <c r="V76" i="38"/>
  <c r="U76" i="38"/>
  <c r="T76" i="38"/>
  <c r="S76" i="38"/>
  <c r="R76" i="38"/>
  <c r="Q76" i="38"/>
  <c r="O76" i="38"/>
  <c r="W75" i="38"/>
  <c r="V75" i="38"/>
  <c r="U75" i="38"/>
  <c r="T75" i="38"/>
  <c r="S75" i="38"/>
  <c r="R75" i="38"/>
  <c r="Q75" i="38"/>
  <c r="O75" i="38"/>
  <c r="W74" i="38"/>
  <c r="V74" i="38"/>
  <c r="U74" i="38"/>
  <c r="T74" i="38"/>
  <c r="S74" i="38"/>
  <c r="R74" i="38"/>
  <c r="Q74" i="38"/>
  <c r="O74" i="38"/>
  <c r="W73" i="38"/>
  <c r="V73" i="38"/>
  <c r="U73" i="38"/>
  <c r="T73" i="38"/>
  <c r="S73" i="38"/>
  <c r="R73" i="38"/>
  <c r="Q73" i="38"/>
  <c r="O73" i="38"/>
  <c r="W72" i="38"/>
  <c r="V72" i="38"/>
  <c r="U72" i="38"/>
  <c r="T72" i="38"/>
  <c r="S72" i="38"/>
  <c r="R72" i="38"/>
  <c r="Q72" i="38"/>
  <c r="O72" i="38"/>
  <c r="W71" i="38"/>
  <c r="V71" i="38"/>
  <c r="U71" i="38"/>
  <c r="T71" i="38"/>
  <c r="S71" i="38"/>
  <c r="R71" i="38"/>
  <c r="Q71" i="38"/>
  <c r="O71" i="38"/>
  <c r="W70" i="38"/>
  <c r="V70" i="38"/>
  <c r="U70" i="38"/>
  <c r="T70" i="38"/>
  <c r="S70" i="38"/>
  <c r="R70" i="38"/>
  <c r="Q70" i="38"/>
  <c r="O70" i="38"/>
  <c r="W69" i="38"/>
  <c r="V69" i="38"/>
  <c r="U69" i="38"/>
  <c r="T69" i="38"/>
  <c r="S69" i="38"/>
  <c r="R69" i="38"/>
  <c r="Q69" i="38"/>
  <c r="O69" i="38"/>
  <c r="W68" i="38"/>
  <c r="V68" i="38"/>
  <c r="U68" i="38"/>
  <c r="T68" i="38"/>
  <c r="S68" i="38"/>
  <c r="R68" i="38"/>
  <c r="Q68" i="38"/>
  <c r="O68" i="38"/>
  <c r="W67" i="38"/>
  <c r="V67" i="38"/>
  <c r="U67" i="38"/>
  <c r="T67" i="38"/>
  <c r="S67" i="38"/>
  <c r="R67" i="38"/>
  <c r="Q67" i="38"/>
  <c r="O67" i="38"/>
  <c r="W66" i="38"/>
  <c r="V66" i="38"/>
  <c r="U66" i="38"/>
  <c r="T66" i="38"/>
  <c r="S66" i="38"/>
  <c r="R66" i="38"/>
  <c r="Q66" i="38"/>
  <c r="O66" i="38"/>
  <c r="W65" i="38"/>
  <c r="V65" i="38"/>
  <c r="U65" i="38"/>
  <c r="T65" i="38"/>
  <c r="S65" i="38"/>
  <c r="R65" i="38"/>
  <c r="Q65" i="38"/>
  <c r="O65" i="38"/>
  <c r="W64" i="38"/>
  <c r="V64" i="38"/>
  <c r="U64" i="38"/>
  <c r="T64" i="38"/>
  <c r="S64" i="38"/>
  <c r="R64" i="38"/>
  <c r="Q64" i="38"/>
  <c r="O64" i="38"/>
  <c r="W63" i="38"/>
  <c r="V63" i="38"/>
  <c r="U63" i="38"/>
  <c r="T63" i="38"/>
  <c r="S63" i="38"/>
  <c r="R63" i="38"/>
  <c r="Q63" i="38"/>
  <c r="O63" i="38"/>
  <c r="W62" i="38"/>
  <c r="V62" i="38"/>
  <c r="U62" i="38"/>
  <c r="T62" i="38"/>
  <c r="S62" i="38"/>
  <c r="R62" i="38"/>
  <c r="Q62" i="38"/>
  <c r="O62" i="38"/>
  <c r="W61" i="38"/>
  <c r="V61" i="38"/>
  <c r="U61" i="38"/>
  <c r="T61" i="38"/>
  <c r="S61" i="38"/>
  <c r="R61" i="38"/>
  <c r="Q61" i="38"/>
  <c r="O61" i="38"/>
  <c r="W60" i="38"/>
  <c r="V60" i="38"/>
  <c r="U60" i="38"/>
  <c r="T60" i="38"/>
  <c r="S60" i="38"/>
  <c r="R60" i="38"/>
  <c r="Q60" i="38"/>
  <c r="O60" i="38"/>
  <c r="W59" i="38"/>
  <c r="V59" i="38"/>
  <c r="U59" i="38"/>
  <c r="T59" i="38"/>
  <c r="S59" i="38"/>
  <c r="R59" i="38"/>
  <c r="Q59" i="38"/>
  <c r="O59" i="38"/>
  <c r="Q58" i="38"/>
  <c r="Q51" i="38"/>
  <c r="W50" i="38"/>
  <c r="V50" i="38"/>
  <c r="U50" i="38"/>
  <c r="T50" i="38"/>
  <c r="S50" i="38"/>
  <c r="R50" i="38"/>
  <c r="Q50" i="38"/>
  <c r="O50" i="38"/>
  <c r="W49" i="38"/>
  <c r="V49" i="38"/>
  <c r="U49" i="38"/>
  <c r="T49" i="38"/>
  <c r="S49" i="38"/>
  <c r="R49" i="38"/>
  <c r="Q49" i="38"/>
  <c r="O49" i="38"/>
  <c r="W48" i="38"/>
  <c r="V48" i="38"/>
  <c r="U48" i="38"/>
  <c r="T48" i="38"/>
  <c r="S48" i="38"/>
  <c r="R48" i="38"/>
  <c r="Q48" i="38"/>
  <c r="O48" i="38"/>
  <c r="W47" i="38"/>
  <c r="V47" i="38"/>
  <c r="U47" i="38"/>
  <c r="T47" i="38"/>
  <c r="S47" i="38"/>
  <c r="R47" i="38"/>
  <c r="Q47" i="38"/>
  <c r="O47" i="38"/>
  <c r="W46" i="38"/>
  <c r="V46" i="38"/>
  <c r="U46" i="38"/>
  <c r="T46" i="38"/>
  <c r="S46" i="38"/>
  <c r="R46" i="38"/>
  <c r="Q46" i="38"/>
  <c r="O46" i="38"/>
  <c r="W45" i="38"/>
  <c r="V45" i="38"/>
  <c r="U45" i="38"/>
  <c r="T45" i="38"/>
  <c r="S45" i="38"/>
  <c r="R45" i="38"/>
  <c r="Q45" i="38"/>
  <c r="O45" i="38"/>
  <c r="W44" i="38"/>
  <c r="V44" i="38"/>
  <c r="U44" i="38"/>
  <c r="T44" i="38"/>
  <c r="S44" i="38"/>
  <c r="R44" i="38"/>
  <c r="Q44" i="38"/>
  <c r="O44" i="38"/>
  <c r="W43" i="38"/>
  <c r="V43" i="38"/>
  <c r="U43" i="38"/>
  <c r="T43" i="38"/>
  <c r="S43" i="38"/>
  <c r="R43" i="38"/>
  <c r="Q43" i="38"/>
  <c r="O43" i="38"/>
  <c r="W42" i="38"/>
  <c r="V42" i="38"/>
  <c r="U42" i="38"/>
  <c r="T42" i="38"/>
  <c r="S42" i="38"/>
  <c r="R42" i="38"/>
  <c r="Q42" i="38"/>
  <c r="O42" i="38"/>
  <c r="W41" i="38"/>
  <c r="V41" i="38"/>
  <c r="U41" i="38"/>
  <c r="T41" i="38"/>
  <c r="S41" i="38"/>
  <c r="R41" i="38"/>
  <c r="Q41" i="38"/>
  <c r="O41" i="38"/>
  <c r="W40" i="38"/>
  <c r="V40" i="38"/>
  <c r="U40" i="38"/>
  <c r="T40" i="38"/>
  <c r="S40" i="38"/>
  <c r="R40" i="38"/>
  <c r="Q40" i="38"/>
  <c r="O40" i="38"/>
  <c r="W39" i="38"/>
  <c r="V39" i="38"/>
  <c r="U39" i="38"/>
  <c r="T39" i="38"/>
  <c r="S39" i="38"/>
  <c r="R39" i="38"/>
  <c r="Q39" i="38"/>
  <c r="O39" i="38"/>
  <c r="W38" i="38"/>
  <c r="V38" i="38"/>
  <c r="U38" i="38"/>
  <c r="T38" i="38"/>
  <c r="S38" i="38"/>
  <c r="R38" i="38"/>
  <c r="Q38" i="38"/>
  <c r="O38" i="38"/>
  <c r="W37" i="38"/>
  <c r="V37" i="38"/>
  <c r="U37" i="38"/>
  <c r="T37" i="38"/>
  <c r="S37" i="38"/>
  <c r="R37" i="38"/>
  <c r="Q37" i="38"/>
  <c r="O37" i="38"/>
  <c r="W36" i="38"/>
  <c r="V36" i="38"/>
  <c r="U36" i="38"/>
  <c r="T36" i="38"/>
  <c r="S36" i="38"/>
  <c r="R36" i="38"/>
  <c r="Q36" i="38"/>
  <c r="O36" i="38"/>
  <c r="W35" i="38"/>
  <c r="V35" i="38"/>
  <c r="U35" i="38"/>
  <c r="T35" i="38"/>
  <c r="S35" i="38"/>
  <c r="R35" i="38"/>
  <c r="Q35" i="38"/>
  <c r="O35" i="38"/>
  <c r="W34" i="38"/>
  <c r="V34" i="38"/>
  <c r="U34" i="38"/>
  <c r="T34" i="38"/>
  <c r="S34" i="38"/>
  <c r="R34" i="38"/>
  <c r="Q34" i="38"/>
  <c r="O34" i="38"/>
  <c r="W33" i="38"/>
  <c r="V33" i="38"/>
  <c r="U33" i="38"/>
  <c r="T33" i="38"/>
  <c r="S33" i="38"/>
  <c r="R33" i="38"/>
  <c r="Q33" i="38"/>
  <c r="O33" i="38"/>
  <c r="Q26" i="38"/>
  <c r="W25" i="38"/>
  <c r="V25" i="38"/>
  <c r="U25" i="38"/>
  <c r="T25" i="38"/>
  <c r="S25" i="38"/>
  <c r="R25" i="38"/>
  <c r="Q25" i="38"/>
  <c r="O25" i="38"/>
  <c r="W24" i="38"/>
  <c r="V24" i="38"/>
  <c r="U24" i="38"/>
  <c r="T24" i="38"/>
  <c r="S24" i="38"/>
  <c r="R24" i="38"/>
  <c r="Q24" i="38"/>
  <c r="O24" i="38"/>
  <c r="W23" i="38"/>
  <c r="V23" i="38"/>
  <c r="U23" i="38"/>
  <c r="T23" i="38"/>
  <c r="S23" i="38"/>
  <c r="R23" i="38"/>
  <c r="Q23" i="38"/>
  <c r="O23" i="38"/>
  <c r="W22" i="38"/>
  <c r="V22" i="38"/>
  <c r="U22" i="38"/>
  <c r="T22" i="38"/>
  <c r="S22" i="38"/>
  <c r="R22" i="38"/>
  <c r="Q22" i="38"/>
  <c r="O22" i="38"/>
  <c r="W21" i="38"/>
  <c r="V21" i="38"/>
  <c r="U21" i="38"/>
  <c r="T21" i="38"/>
  <c r="S21" i="38"/>
  <c r="R21" i="38"/>
  <c r="Q21" i="38"/>
  <c r="O21" i="38"/>
  <c r="W20" i="38"/>
  <c r="V20" i="38"/>
  <c r="U20" i="38"/>
  <c r="T20" i="38"/>
  <c r="S20" i="38"/>
  <c r="R20" i="38"/>
  <c r="Q20" i="38"/>
  <c r="O20" i="38"/>
  <c r="W19" i="38"/>
  <c r="V19" i="38"/>
  <c r="U19" i="38"/>
  <c r="T19" i="38"/>
  <c r="S19" i="38"/>
  <c r="R19" i="38"/>
  <c r="Q19" i="38"/>
  <c r="O19" i="38"/>
  <c r="W18" i="38"/>
  <c r="V18" i="38"/>
  <c r="U18" i="38"/>
  <c r="T18" i="38"/>
  <c r="S18" i="38"/>
  <c r="R18" i="38"/>
  <c r="Q18" i="38"/>
  <c r="O18" i="38"/>
  <c r="W17" i="38"/>
  <c r="V17" i="38"/>
  <c r="U17" i="38"/>
  <c r="T17" i="38"/>
  <c r="S17" i="38"/>
  <c r="R17" i="38"/>
  <c r="Q17" i="38"/>
  <c r="O17" i="38"/>
  <c r="W16" i="38"/>
  <c r="V16" i="38"/>
  <c r="U16" i="38"/>
  <c r="T16" i="38"/>
  <c r="S16" i="38"/>
  <c r="R16" i="38"/>
  <c r="Q16" i="38"/>
  <c r="O16" i="38"/>
  <c r="W15" i="38"/>
  <c r="V15" i="38"/>
  <c r="U15" i="38"/>
  <c r="T15" i="38"/>
  <c r="S15" i="38"/>
  <c r="R15" i="38"/>
  <c r="Q15" i="38"/>
  <c r="O15" i="38"/>
  <c r="W14" i="38"/>
  <c r="V14" i="38"/>
  <c r="U14" i="38"/>
  <c r="T14" i="38"/>
  <c r="S14" i="38"/>
  <c r="R14" i="38"/>
  <c r="Q14" i="38"/>
  <c r="O14" i="38"/>
  <c r="W13" i="38"/>
  <c r="V13" i="38"/>
  <c r="U13" i="38"/>
  <c r="T13" i="38"/>
  <c r="S13" i="38"/>
  <c r="R13" i="38"/>
  <c r="Q13" i="38"/>
  <c r="O13" i="38"/>
  <c r="W12" i="38"/>
  <c r="V12" i="38"/>
  <c r="U12" i="38"/>
  <c r="T12" i="38"/>
  <c r="S12" i="38"/>
  <c r="R12" i="38"/>
  <c r="Q12" i="38"/>
  <c r="O12" i="38"/>
  <c r="W11" i="38"/>
  <c r="V11" i="38"/>
  <c r="U11" i="38"/>
  <c r="T11" i="38"/>
  <c r="S11" i="38"/>
  <c r="R11" i="38"/>
  <c r="Q11" i="38"/>
  <c r="O11" i="38"/>
  <c r="W10" i="38"/>
  <c r="V10" i="38"/>
  <c r="U10" i="38"/>
  <c r="T10" i="38"/>
  <c r="S10" i="38"/>
  <c r="R10" i="38"/>
  <c r="Q10" i="38"/>
  <c r="O10" i="38"/>
  <c r="W9" i="38"/>
  <c r="V9" i="38"/>
  <c r="U9" i="38"/>
  <c r="T9" i="38"/>
  <c r="S9" i="38"/>
  <c r="R9" i="38"/>
  <c r="Q9" i="38"/>
  <c r="O9" i="38"/>
  <c r="W8" i="38"/>
  <c r="V8" i="38"/>
  <c r="U8" i="38"/>
  <c r="T8" i="38"/>
  <c r="S8" i="38"/>
  <c r="R8" i="38"/>
  <c r="Q8" i="38"/>
  <c r="O8" i="38"/>
  <c r="I7" i="38"/>
  <c r="R7" i="38" s="1"/>
  <c r="U26" i="34"/>
  <c r="R26" i="34"/>
  <c r="T26" i="34" s="1"/>
  <c r="X25" i="34"/>
  <c r="W25" i="34"/>
  <c r="V25" i="34"/>
  <c r="U25" i="34"/>
  <c r="T25" i="34"/>
  <c r="S25" i="34"/>
  <c r="R25" i="34"/>
  <c r="P25" i="34"/>
  <c r="X24" i="34"/>
  <c r="W24" i="34"/>
  <c r="V24" i="34"/>
  <c r="U24" i="34"/>
  <c r="T24" i="34"/>
  <c r="S24" i="34"/>
  <c r="R24" i="34"/>
  <c r="P24" i="34"/>
  <c r="X23" i="34"/>
  <c r="W23" i="34"/>
  <c r="V23" i="34"/>
  <c r="U23" i="34"/>
  <c r="T23" i="34"/>
  <c r="S23" i="34"/>
  <c r="R23" i="34"/>
  <c r="P23" i="34"/>
  <c r="X22" i="34"/>
  <c r="W22" i="34"/>
  <c r="V22" i="34"/>
  <c r="U22" i="34"/>
  <c r="T22" i="34"/>
  <c r="S22" i="34"/>
  <c r="R22" i="34"/>
  <c r="P22" i="34"/>
  <c r="X21" i="34"/>
  <c r="W21" i="34"/>
  <c r="V21" i="34"/>
  <c r="U21" i="34"/>
  <c r="T21" i="34"/>
  <c r="S21" i="34"/>
  <c r="R21" i="34"/>
  <c r="P21" i="34"/>
  <c r="X20" i="34"/>
  <c r="W20" i="34"/>
  <c r="V20" i="34"/>
  <c r="U20" i="34"/>
  <c r="T20" i="34"/>
  <c r="S20" i="34"/>
  <c r="R20" i="34"/>
  <c r="P20" i="34"/>
  <c r="X19" i="34"/>
  <c r="W19" i="34"/>
  <c r="V19" i="34"/>
  <c r="U19" i="34"/>
  <c r="T19" i="34"/>
  <c r="S19" i="34"/>
  <c r="R19" i="34"/>
  <c r="P19" i="34"/>
  <c r="X18" i="34"/>
  <c r="W18" i="34"/>
  <c r="V18" i="34"/>
  <c r="U18" i="34"/>
  <c r="T18" i="34"/>
  <c r="S18" i="34"/>
  <c r="R18" i="34"/>
  <c r="P18" i="34"/>
  <c r="X17" i="34"/>
  <c r="W17" i="34"/>
  <c r="V17" i="34"/>
  <c r="U17" i="34"/>
  <c r="T17" i="34"/>
  <c r="S17" i="34"/>
  <c r="R17" i="34"/>
  <c r="P17" i="34"/>
  <c r="X16" i="34"/>
  <c r="W16" i="34"/>
  <c r="V16" i="34"/>
  <c r="U16" i="34"/>
  <c r="T16" i="34"/>
  <c r="S16" i="34"/>
  <c r="R16" i="34"/>
  <c r="P16" i="34"/>
  <c r="X15" i="34"/>
  <c r="W15" i="34"/>
  <c r="V15" i="34"/>
  <c r="U15" i="34"/>
  <c r="T15" i="34"/>
  <c r="S15" i="34"/>
  <c r="R15" i="34"/>
  <c r="P15" i="34"/>
  <c r="X14" i="34"/>
  <c r="W14" i="34"/>
  <c r="V14" i="34"/>
  <c r="U14" i="34"/>
  <c r="T14" i="34"/>
  <c r="S14" i="34"/>
  <c r="R14" i="34"/>
  <c r="P14" i="34"/>
  <c r="X13" i="34"/>
  <c r="W13" i="34"/>
  <c r="V13" i="34"/>
  <c r="U13" i="34"/>
  <c r="T13" i="34"/>
  <c r="S13" i="34"/>
  <c r="R13" i="34"/>
  <c r="P13" i="34"/>
  <c r="X12" i="34"/>
  <c r="W12" i="34"/>
  <c r="V12" i="34"/>
  <c r="U12" i="34"/>
  <c r="T12" i="34"/>
  <c r="S12" i="34"/>
  <c r="R12" i="34"/>
  <c r="P12" i="34"/>
  <c r="X11" i="34"/>
  <c r="W11" i="34"/>
  <c r="V11" i="34"/>
  <c r="U11" i="34"/>
  <c r="T11" i="34"/>
  <c r="S11" i="34"/>
  <c r="R11" i="34"/>
  <c r="P11" i="34"/>
  <c r="X10" i="34"/>
  <c r="W10" i="34"/>
  <c r="V10" i="34"/>
  <c r="U10" i="34"/>
  <c r="T10" i="34"/>
  <c r="S10" i="34"/>
  <c r="R10" i="34"/>
  <c r="P10" i="34"/>
  <c r="X9" i="34"/>
  <c r="W9" i="34"/>
  <c r="V9" i="34"/>
  <c r="U9" i="34"/>
  <c r="T9" i="34"/>
  <c r="S9" i="34"/>
  <c r="R9" i="34"/>
  <c r="P9" i="34"/>
  <c r="X8" i="34"/>
  <c r="W8" i="34"/>
  <c r="V8" i="34"/>
  <c r="U8" i="34"/>
  <c r="T8" i="34"/>
  <c r="S8" i="34"/>
  <c r="R8" i="34"/>
  <c r="P8" i="34"/>
  <c r="R7" i="34"/>
  <c r="Q4" i="34"/>
  <c r="Q3" i="34"/>
  <c r="Q76" i="32"/>
  <c r="W75" i="32"/>
  <c r="V75" i="32"/>
  <c r="U75" i="32"/>
  <c r="T75" i="32"/>
  <c r="S75" i="32"/>
  <c r="R75" i="32"/>
  <c r="Q75" i="32"/>
  <c r="O75" i="32"/>
  <c r="W74" i="32"/>
  <c r="V74" i="32"/>
  <c r="U74" i="32"/>
  <c r="T74" i="32"/>
  <c r="S74" i="32"/>
  <c r="R74" i="32"/>
  <c r="Q74" i="32"/>
  <c r="O74" i="32"/>
  <c r="W73" i="32"/>
  <c r="V73" i="32"/>
  <c r="U73" i="32"/>
  <c r="T73" i="32"/>
  <c r="S73" i="32"/>
  <c r="R73" i="32"/>
  <c r="Q73" i="32"/>
  <c r="O73" i="32"/>
  <c r="W72" i="32"/>
  <c r="V72" i="32"/>
  <c r="U72" i="32"/>
  <c r="T72" i="32"/>
  <c r="S72" i="32"/>
  <c r="R72" i="32"/>
  <c r="Q72" i="32"/>
  <c r="O72" i="32"/>
  <c r="W71" i="32"/>
  <c r="V71" i="32"/>
  <c r="U71" i="32"/>
  <c r="T71" i="32"/>
  <c r="S71" i="32"/>
  <c r="R71" i="32"/>
  <c r="Q71" i="32"/>
  <c r="O71" i="32"/>
  <c r="W70" i="32"/>
  <c r="V70" i="32"/>
  <c r="U70" i="32"/>
  <c r="T70" i="32"/>
  <c r="S70" i="32"/>
  <c r="R70" i="32"/>
  <c r="Q70" i="32"/>
  <c r="O70" i="32"/>
  <c r="W69" i="32"/>
  <c r="V69" i="32"/>
  <c r="U69" i="32"/>
  <c r="T69" i="32"/>
  <c r="S69" i="32"/>
  <c r="R69" i="32"/>
  <c r="Q69" i="32"/>
  <c r="O69" i="32"/>
  <c r="W68" i="32"/>
  <c r="V68" i="32"/>
  <c r="U68" i="32"/>
  <c r="T68" i="32"/>
  <c r="S68" i="32"/>
  <c r="R68" i="32"/>
  <c r="Q68" i="32"/>
  <c r="O68" i="32"/>
  <c r="W67" i="32"/>
  <c r="V67" i="32"/>
  <c r="U67" i="32"/>
  <c r="T67" i="32"/>
  <c r="S67" i="32"/>
  <c r="R67" i="32"/>
  <c r="Q67" i="32"/>
  <c r="O67" i="32"/>
  <c r="W66" i="32"/>
  <c r="V66" i="32"/>
  <c r="U66" i="32"/>
  <c r="T66" i="32"/>
  <c r="S66" i="32"/>
  <c r="R66" i="32"/>
  <c r="Q66" i="32"/>
  <c r="O66" i="32"/>
  <c r="W65" i="32"/>
  <c r="V65" i="32"/>
  <c r="U65" i="32"/>
  <c r="T65" i="32"/>
  <c r="S65" i="32"/>
  <c r="R65" i="32"/>
  <c r="Q65" i="32"/>
  <c r="O65" i="32"/>
  <c r="W64" i="32"/>
  <c r="V64" i="32"/>
  <c r="U64" i="32"/>
  <c r="T64" i="32"/>
  <c r="S64" i="32"/>
  <c r="R64" i="32"/>
  <c r="Q64" i="32"/>
  <c r="O64" i="32"/>
  <c r="W63" i="32"/>
  <c r="V63" i="32"/>
  <c r="U63" i="32"/>
  <c r="T63" i="32"/>
  <c r="S63" i="32"/>
  <c r="R63" i="32"/>
  <c r="Q63" i="32"/>
  <c r="O63" i="32"/>
  <c r="W62" i="32"/>
  <c r="V62" i="32"/>
  <c r="U62" i="32"/>
  <c r="T62" i="32"/>
  <c r="S62" i="32"/>
  <c r="R62" i="32"/>
  <c r="Q62" i="32"/>
  <c r="O62" i="32"/>
  <c r="W61" i="32"/>
  <c r="V61" i="32"/>
  <c r="U61" i="32"/>
  <c r="T61" i="32"/>
  <c r="S61" i="32"/>
  <c r="R61" i="32"/>
  <c r="Q61" i="32"/>
  <c r="O61" i="32"/>
  <c r="W60" i="32"/>
  <c r="V60" i="32"/>
  <c r="U60" i="32"/>
  <c r="T60" i="32"/>
  <c r="S60" i="32"/>
  <c r="R60" i="32"/>
  <c r="Q60" i="32"/>
  <c r="O60" i="32"/>
  <c r="W59" i="32"/>
  <c r="V59" i="32"/>
  <c r="U59" i="32"/>
  <c r="T59" i="32"/>
  <c r="S59" i="32"/>
  <c r="R59" i="32"/>
  <c r="Q59" i="32"/>
  <c r="O59" i="32"/>
  <c r="W58" i="32"/>
  <c r="V58" i="32"/>
  <c r="U58" i="32"/>
  <c r="T58" i="32"/>
  <c r="S58" i="32"/>
  <c r="R58" i="32"/>
  <c r="Q58" i="32"/>
  <c r="O58" i="32"/>
  <c r="Q57" i="32"/>
  <c r="Q51" i="32"/>
  <c r="O51" i="32"/>
  <c r="W50" i="32"/>
  <c r="V50" i="32"/>
  <c r="U50" i="32"/>
  <c r="T50" i="32"/>
  <c r="S50" i="32"/>
  <c r="R50" i="32"/>
  <c r="Q50" i="32"/>
  <c r="O50" i="32"/>
  <c r="W49" i="32"/>
  <c r="V49" i="32"/>
  <c r="U49" i="32"/>
  <c r="T49" i="32"/>
  <c r="S49" i="32"/>
  <c r="R49" i="32"/>
  <c r="Q49" i="32"/>
  <c r="O49" i="32"/>
  <c r="W48" i="32"/>
  <c r="V48" i="32"/>
  <c r="U48" i="32"/>
  <c r="T48" i="32"/>
  <c r="S48" i="32"/>
  <c r="R48" i="32"/>
  <c r="Q48" i="32"/>
  <c r="O48" i="32"/>
  <c r="W47" i="32"/>
  <c r="V47" i="32"/>
  <c r="U47" i="32"/>
  <c r="T47" i="32"/>
  <c r="S47" i="32"/>
  <c r="R47" i="32"/>
  <c r="Q47" i="32"/>
  <c r="O47" i="32"/>
  <c r="W46" i="32"/>
  <c r="V46" i="32"/>
  <c r="U46" i="32"/>
  <c r="T46" i="32"/>
  <c r="S46" i="32"/>
  <c r="R46" i="32"/>
  <c r="Q46" i="32"/>
  <c r="O46" i="32"/>
  <c r="W45" i="32"/>
  <c r="V45" i="32"/>
  <c r="U45" i="32"/>
  <c r="T45" i="32"/>
  <c r="S45" i="32"/>
  <c r="R45" i="32"/>
  <c r="Q45" i="32"/>
  <c r="O45" i="32"/>
  <c r="W44" i="32"/>
  <c r="V44" i="32"/>
  <c r="U44" i="32"/>
  <c r="T44" i="32"/>
  <c r="S44" i="32"/>
  <c r="R44" i="32"/>
  <c r="Q44" i="32"/>
  <c r="O44" i="32"/>
  <c r="W43" i="32"/>
  <c r="V43" i="32"/>
  <c r="U43" i="32"/>
  <c r="T43" i="32"/>
  <c r="S43" i="32"/>
  <c r="R43" i="32"/>
  <c r="Q43" i="32"/>
  <c r="O43" i="32"/>
  <c r="W42" i="32"/>
  <c r="V42" i="32"/>
  <c r="U42" i="32"/>
  <c r="T42" i="32"/>
  <c r="S42" i="32"/>
  <c r="R42" i="32"/>
  <c r="Q42" i="32"/>
  <c r="O42" i="32"/>
  <c r="W41" i="32"/>
  <c r="V41" i="32"/>
  <c r="U41" i="32"/>
  <c r="T41" i="32"/>
  <c r="S41" i="32"/>
  <c r="R41" i="32"/>
  <c r="Q41" i="32"/>
  <c r="O41" i="32"/>
  <c r="W40" i="32"/>
  <c r="V40" i="32"/>
  <c r="U40" i="32"/>
  <c r="T40" i="32"/>
  <c r="S40" i="32"/>
  <c r="R40" i="32"/>
  <c r="Q40" i="32"/>
  <c r="O40" i="32"/>
  <c r="W39" i="32"/>
  <c r="V39" i="32"/>
  <c r="U39" i="32"/>
  <c r="T39" i="32"/>
  <c r="S39" i="32"/>
  <c r="R39" i="32"/>
  <c r="Q39" i="32"/>
  <c r="O39" i="32"/>
  <c r="W38" i="32"/>
  <c r="V38" i="32"/>
  <c r="U38" i="32"/>
  <c r="T38" i="32"/>
  <c r="S38" i="32"/>
  <c r="R38" i="32"/>
  <c r="Q38" i="32"/>
  <c r="O38" i="32"/>
  <c r="W37" i="32"/>
  <c r="V37" i="32"/>
  <c r="U37" i="32"/>
  <c r="T37" i="32"/>
  <c r="S37" i="32"/>
  <c r="R37" i="32"/>
  <c r="Q37" i="32"/>
  <c r="O37" i="32"/>
  <c r="W36" i="32"/>
  <c r="V36" i="32"/>
  <c r="U36" i="32"/>
  <c r="T36" i="32"/>
  <c r="S36" i="32"/>
  <c r="R36" i="32"/>
  <c r="Q36" i="32"/>
  <c r="O36" i="32"/>
  <c r="W35" i="32"/>
  <c r="V35" i="32"/>
  <c r="U35" i="32"/>
  <c r="T35" i="32"/>
  <c r="S35" i="32"/>
  <c r="R35" i="32"/>
  <c r="Q35" i="32"/>
  <c r="O35" i="32"/>
  <c r="W34" i="32"/>
  <c r="V34" i="32"/>
  <c r="U34" i="32"/>
  <c r="T34" i="32"/>
  <c r="S34" i="32"/>
  <c r="R34" i="32"/>
  <c r="Q34" i="32"/>
  <c r="O34" i="32"/>
  <c r="W33" i="32"/>
  <c r="V33" i="32"/>
  <c r="U33" i="32"/>
  <c r="T33" i="32"/>
  <c r="S33" i="32"/>
  <c r="R33" i="32"/>
  <c r="Q33" i="32"/>
  <c r="O33" i="32"/>
  <c r="Q32" i="32"/>
  <c r="Q26" i="32"/>
  <c r="W25" i="32"/>
  <c r="V25" i="32"/>
  <c r="U25" i="32"/>
  <c r="T25" i="32"/>
  <c r="S25" i="32"/>
  <c r="R25" i="32"/>
  <c r="Q25" i="32"/>
  <c r="O25" i="32"/>
  <c r="W24" i="32"/>
  <c r="V24" i="32"/>
  <c r="U24" i="32"/>
  <c r="T24" i="32"/>
  <c r="S24" i="32"/>
  <c r="R24" i="32"/>
  <c r="Q24" i="32"/>
  <c r="O24" i="32"/>
  <c r="W23" i="32"/>
  <c r="V23" i="32"/>
  <c r="U23" i="32"/>
  <c r="T23" i="32"/>
  <c r="S23" i="32"/>
  <c r="R23" i="32"/>
  <c r="Q23" i="32"/>
  <c r="O23" i="32"/>
  <c r="W22" i="32"/>
  <c r="V22" i="32"/>
  <c r="U22" i="32"/>
  <c r="T22" i="32"/>
  <c r="S22" i="32"/>
  <c r="R22" i="32"/>
  <c r="Q22" i="32"/>
  <c r="O22" i="32"/>
  <c r="W21" i="32"/>
  <c r="V21" i="32"/>
  <c r="U21" i="32"/>
  <c r="T21" i="32"/>
  <c r="S21" i="32"/>
  <c r="R21" i="32"/>
  <c r="Q21" i="32"/>
  <c r="O21" i="32"/>
  <c r="W20" i="32"/>
  <c r="V20" i="32"/>
  <c r="U20" i="32"/>
  <c r="T20" i="32"/>
  <c r="S20" i="32"/>
  <c r="R20" i="32"/>
  <c r="Q20" i="32"/>
  <c r="O20" i="32"/>
  <c r="W19" i="32"/>
  <c r="V19" i="32"/>
  <c r="U19" i="32"/>
  <c r="T19" i="32"/>
  <c r="S19" i="32"/>
  <c r="R19" i="32"/>
  <c r="Q19" i="32"/>
  <c r="O19" i="32"/>
  <c r="W18" i="32"/>
  <c r="V18" i="32"/>
  <c r="U18" i="32"/>
  <c r="T18" i="32"/>
  <c r="S18" i="32"/>
  <c r="R18" i="32"/>
  <c r="Q18" i="32"/>
  <c r="O18" i="32"/>
  <c r="W17" i="32"/>
  <c r="V17" i="32"/>
  <c r="U17" i="32"/>
  <c r="T17" i="32"/>
  <c r="S17" i="32"/>
  <c r="R17" i="32"/>
  <c r="Q17" i="32"/>
  <c r="O17" i="32"/>
  <c r="W16" i="32"/>
  <c r="V16" i="32"/>
  <c r="U16" i="32"/>
  <c r="T16" i="32"/>
  <c r="S16" i="32"/>
  <c r="R16" i="32"/>
  <c r="Q16" i="32"/>
  <c r="O16" i="32"/>
  <c r="W15" i="32"/>
  <c r="V15" i="32"/>
  <c r="U15" i="32"/>
  <c r="T15" i="32"/>
  <c r="S15" i="32"/>
  <c r="R15" i="32"/>
  <c r="Q15" i="32"/>
  <c r="O15" i="32"/>
  <c r="W14" i="32"/>
  <c r="V14" i="32"/>
  <c r="U14" i="32"/>
  <c r="T14" i="32"/>
  <c r="S14" i="32"/>
  <c r="R14" i="32"/>
  <c r="Q14" i="32"/>
  <c r="O14" i="32"/>
  <c r="W13" i="32"/>
  <c r="V13" i="32"/>
  <c r="U13" i="32"/>
  <c r="T13" i="32"/>
  <c r="S13" i="32"/>
  <c r="R13" i="32"/>
  <c r="Q13" i="32"/>
  <c r="O13" i="32"/>
  <c r="W12" i="32"/>
  <c r="V12" i="32"/>
  <c r="U12" i="32"/>
  <c r="T12" i="32"/>
  <c r="S12" i="32"/>
  <c r="R12" i="32"/>
  <c r="Q12" i="32"/>
  <c r="O12" i="32"/>
  <c r="W11" i="32"/>
  <c r="V11" i="32"/>
  <c r="U11" i="32"/>
  <c r="T11" i="32"/>
  <c r="S11" i="32"/>
  <c r="R11" i="32"/>
  <c r="Q11" i="32"/>
  <c r="O11" i="32"/>
  <c r="W10" i="32"/>
  <c r="V10" i="32"/>
  <c r="U10" i="32"/>
  <c r="T10" i="32"/>
  <c r="S10" i="32"/>
  <c r="R10" i="32"/>
  <c r="Q10" i="32"/>
  <c r="O10" i="32"/>
  <c r="W9" i="32"/>
  <c r="V9" i="32"/>
  <c r="U9" i="32"/>
  <c r="T9" i="32"/>
  <c r="S9" i="32"/>
  <c r="R9" i="32"/>
  <c r="Q9" i="32"/>
  <c r="O9" i="32"/>
  <c r="W8" i="32"/>
  <c r="V8" i="32"/>
  <c r="U8" i="32"/>
  <c r="T8" i="32"/>
  <c r="S8" i="32"/>
  <c r="R8" i="32"/>
  <c r="Q8" i="32"/>
  <c r="O8" i="32"/>
  <c r="Q7" i="32"/>
  <c r="I76" i="32"/>
  <c r="L75" i="32"/>
  <c r="I75" i="32"/>
  <c r="L74" i="32"/>
  <c r="I74" i="32"/>
  <c r="L73" i="32"/>
  <c r="I73" i="32"/>
  <c r="L72" i="32"/>
  <c r="I72" i="32"/>
  <c r="L71" i="32"/>
  <c r="I71" i="32"/>
  <c r="L70" i="32"/>
  <c r="I70" i="32"/>
  <c r="L69" i="32"/>
  <c r="I69" i="32"/>
  <c r="L68" i="32"/>
  <c r="I68" i="32"/>
  <c r="L67" i="32"/>
  <c r="I67" i="32"/>
  <c r="L66" i="32"/>
  <c r="I66" i="32"/>
  <c r="L65" i="32"/>
  <c r="I65" i="32"/>
  <c r="L64" i="32"/>
  <c r="I64" i="32"/>
  <c r="L63" i="32"/>
  <c r="I63" i="32"/>
  <c r="L62" i="32"/>
  <c r="I62" i="32"/>
  <c r="L61" i="32"/>
  <c r="I61" i="32"/>
  <c r="L60" i="32"/>
  <c r="I60" i="32"/>
  <c r="L59" i="32"/>
  <c r="I59" i="32"/>
  <c r="L58" i="32"/>
  <c r="I58" i="32"/>
  <c r="I57" i="32"/>
  <c r="R57" i="32" s="1"/>
  <c r="I51" i="32"/>
  <c r="L50" i="32"/>
  <c r="I50" i="32"/>
  <c r="L49" i="32"/>
  <c r="I49" i="32"/>
  <c r="L48" i="32"/>
  <c r="I48" i="32"/>
  <c r="L47" i="32"/>
  <c r="I47" i="32"/>
  <c r="L46" i="32"/>
  <c r="I46" i="32"/>
  <c r="L45" i="32"/>
  <c r="I45" i="32"/>
  <c r="L44" i="32"/>
  <c r="I44" i="32"/>
  <c r="L43" i="32"/>
  <c r="I43" i="32"/>
  <c r="L42" i="32"/>
  <c r="I42" i="32"/>
  <c r="L41" i="32"/>
  <c r="I41" i="32"/>
  <c r="L40" i="32"/>
  <c r="I40" i="32"/>
  <c r="L39" i="32"/>
  <c r="I39" i="32"/>
  <c r="L38" i="32"/>
  <c r="I38" i="32"/>
  <c r="L37" i="32"/>
  <c r="I37" i="32"/>
  <c r="L36" i="32"/>
  <c r="I36" i="32"/>
  <c r="L35" i="32"/>
  <c r="I35" i="32"/>
  <c r="L34" i="32"/>
  <c r="I34" i="32"/>
  <c r="L33" i="32"/>
  <c r="I33" i="32"/>
  <c r="I32" i="32"/>
  <c r="J32" i="32" s="1"/>
  <c r="I26" i="32"/>
  <c r="L25" i="32"/>
  <c r="I25" i="32"/>
  <c r="L24" i="32"/>
  <c r="I24" i="32"/>
  <c r="L23" i="32"/>
  <c r="I23" i="32"/>
  <c r="L22" i="32"/>
  <c r="I22" i="32"/>
  <c r="L21" i="32"/>
  <c r="I21" i="32"/>
  <c r="L20" i="32"/>
  <c r="I20" i="32"/>
  <c r="L19" i="32"/>
  <c r="I19" i="32"/>
  <c r="L18" i="32"/>
  <c r="I18" i="32"/>
  <c r="L17" i="32"/>
  <c r="I17" i="32"/>
  <c r="L16" i="32"/>
  <c r="I16" i="32"/>
  <c r="L15" i="32"/>
  <c r="I15" i="32"/>
  <c r="L14" i="32"/>
  <c r="I14" i="32"/>
  <c r="L13" i="32"/>
  <c r="I13" i="32"/>
  <c r="L12" i="32"/>
  <c r="I12" i="32"/>
  <c r="L11" i="32"/>
  <c r="I11" i="32"/>
  <c r="L10" i="32"/>
  <c r="I10" i="32"/>
  <c r="L9" i="32"/>
  <c r="I9" i="32"/>
  <c r="L8" i="32"/>
  <c r="I8" i="32"/>
  <c r="I7" i="32"/>
  <c r="J7" i="32" s="1"/>
  <c r="N27" i="26"/>
  <c r="N26" i="26"/>
  <c r="N25" i="26"/>
  <c r="N24" i="26"/>
  <c r="N23" i="26"/>
  <c r="N22" i="26"/>
  <c r="N21" i="26"/>
  <c r="N20" i="26"/>
  <c r="N19" i="26"/>
  <c r="N18" i="26"/>
  <c r="N17" i="26"/>
  <c r="N16" i="26"/>
  <c r="N15" i="26"/>
  <c r="N14" i="26"/>
  <c r="N13" i="26"/>
  <c r="N12" i="26"/>
  <c r="N11" i="26"/>
  <c r="N10" i="26"/>
  <c r="V31" i="31"/>
  <c r="V48" i="31"/>
  <c r="V47" i="31"/>
  <c r="V46" i="31"/>
  <c r="V45" i="31"/>
  <c r="V44" i="31"/>
  <c r="V43" i="31"/>
  <c r="V42" i="31"/>
  <c r="V41" i="31"/>
  <c r="V40" i="31"/>
  <c r="V39" i="31"/>
  <c r="V38" i="31"/>
  <c r="V37" i="31"/>
  <c r="V36" i="31"/>
  <c r="V35" i="31"/>
  <c r="V34" i="31"/>
  <c r="V33" i="31"/>
  <c r="V32" i="31"/>
  <c r="V24" i="31"/>
  <c r="V23" i="31"/>
  <c r="V22" i="31"/>
  <c r="V21" i="31"/>
  <c r="V20" i="31"/>
  <c r="V19" i="31"/>
  <c r="V18" i="31"/>
  <c r="V17" i="31"/>
  <c r="V16" i="31"/>
  <c r="V15" i="31"/>
  <c r="V14" i="31"/>
  <c r="V13" i="31"/>
  <c r="V12" i="31"/>
  <c r="V11" i="31"/>
  <c r="V10" i="31"/>
  <c r="V9" i="31"/>
  <c r="V8" i="31"/>
  <c r="V7" i="31"/>
  <c r="H28" i="26"/>
  <c r="K27" i="26"/>
  <c r="H27" i="26"/>
  <c r="K26" i="26"/>
  <c r="H26" i="26"/>
  <c r="K25" i="26"/>
  <c r="H25" i="26"/>
  <c r="K24" i="26"/>
  <c r="H24" i="26"/>
  <c r="K23" i="26"/>
  <c r="H23" i="26"/>
  <c r="K22" i="26"/>
  <c r="H22" i="26"/>
  <c r="K21" i="26"/>
  <c r="H21" i="26"/>
  <c r="K20" i="26"/>
  <c r="H20" i="26"/>
  <c r="K19" i="26"/>
  <c r="H19" i="26"/>
  <c r="K18" i="26"/>
  <c r="H18" i="26"/>
  <c r="K17" i="26"/>
  <c r="H17" i="26"/>
  <c r="K16" i="26"/>
  <c r="H16" i="26"/>
  <c r="K15" i="26"/>
  <c r="H15" i="26"/>
  <c r="K14" i="26"/>
  <c r="H14" i="26"/>
  <c r="K13" i="26"/>
  <c r="H13" i="26"/>
  <c r="K12" i="26"/>
  <c r="H12" i="26"/>
  <c r="K11" i="26"/>
  <c r="H11" i="26"/>
  <c r="K10" i="26"/>
  <c r="H10" i="26"/>
  <c r="H9" i="26"/>
  <c r="I9" i="26" s="1"/>
  <c r="O5" i="40"/>
  <c r="O4" i="40"/>
  <c r="P4" i="38"/>
  <c r="P3" i="38"/>
  <c r="O32" i="38" s="1"/>
  <c r="N25" i="57"/>
  <c r="N24" i="57"/>
  <c r="N23" i="57"/>
  <c r="N22" i="57"/>
  <c r="N21" i="57"/>
  <c r="N20" i="57"/>
  <c r="N19" i="57"/>
  <c r="N18" i="57"/>
  <c r="N17" i="57"/>
  <c r="N16" i="57"/>
  <c r="N15" i="57"/>
  <c r="N14" i="57"/>
  <c r="N13" i="57"/>
  <c r="N12" i="57"/>
  <c r="N11" i="57"/>
  <c r="N10" i="57"/>
  <c r="O4" i="57"/>
  <c r="O3" i="57"/>
  <c r="P4" i="32"/>
  <c r="P3" i="32"/>
  <c r="O26" i="32" s="1"/>
  <c r="O7" i="26"/>
  <c r="O6" i="26"/>
  <c r="L76" i="38"/>
  <c r="I76" i="38"/>
  <c r="L75" i="38"/>
  <c r="I75" i="38"/>
  <c r="L74" i="38"/>
  <c r="I74" i="38"/>
  <c r="L73" i="38"/>
  <c r="I73" i="38"/>
  <c r="L72" i="38"/>
  <c r="I72" i="38"/>
  <c r="L71" i="38"/>
  <c r="I71" i="38"/>
  <c r="L70" i="38"/>
  <c r="I70" i="38"/>
  <c r="L69" i="38"/>
  <c r="I69" i="38"/>
  <c r="L68" i="38"/>
  <c r="I68" i="38"/>
  <c r="L67" i="38"/>
  <c r="I67" i="38"/>
  <c r="L66" i="38"/>
  <c r="I66" i="38"/>
  <c r="L65" i="38"/>
  <c r="I65" i="38"/>
  <c r="L64" i="38"/>
  <c r="I64" i="38"/>
  <c r="L63" i="38"/>
  <c r="I63" i="38"/>
  <c r="L62" i="38"/>
  <c r="I62" i="38"/>
  <c r="L61" i="38"/>
  <c r="I61" i="38"/>
  <c r="L60" i="38"/>
  <c r="I60" i="38"/>
  <c r="L59" i="38"/>
  <c r="I59" i="38"/>
  <c r="I58" i="38"/>
  <c r="R58" i="38" s="1"/>
  <c r="I51" i="38"/>
  <c r="J51" i="38" s="1"/>
  <c r="L51" i="38" s="1"/>
  <c r="L50" i="38"/>
  <c r="I50" i="38"/>
  <c r="L49" i="38"/>
  <c r="I49" i="38"/>
  <c r="L48" i="38"/>
  <c r="I48" i="38"/>
  <c r="L47" i="38"/>
  <c r="I47" i="38"/>
  <c r="L46" i="38"/>
  <c r="I46" i="38"/>
  <c r="L45" i="38"/>
  <c r="I45" i="38"/>
  <c r="L44" i="38"/>
  <c r="I44" i="38"/>
  <c r="L43" i="38"/>
  <c r="I43" i="38"/>
  <c r="L42" i="38"/>
  <c r="I42" i="38"/>
  <c r="L41" i="38"/>
  <c r="I41" i="38"/>
  <c r="L40" i="38"/>
  <c r="I40" i="38"/>
  <c r="L39" i="38"/>
  <c r="I39" i="38"/>
  <c r="L38" i="38"/>
  <c r="I38" i="38"/>
  <c r="L37" i="38"/>
  <c r="I37" i="38"/>
  <c r="L36" i="38"/>
  <c r="I36" i="38"/>
  <c r="L35" i="38"/>
  <c r="I35" i="38"/>
  <c r="L34" i="38"/>
  <c r="I34" i="38"/>
  <c r="L33" i="38"/>
  <c r="I33" i="38"/>
  <c r="I32" i="38"/>
  <c r="R32" i="38" s="1"/>
  <c r="I26" i="38"/>
  <c r="L25" i="38"/>
  <c r="I25" i="38"/>
  <c r="L24" i="38"/>
  <c r="I24" i="38"/>
  <c r="L23" i="38"/>
  <c r="I23" i="38"/>
  <c r="L22" i="38"/>
  <c r="I22" i="38"/>
  <c r="L21" i="38"/>
  <c r="I21" i="38"/>
  <c r="L20" i="38"/>
  <c r="I20" i="38"/>
  <c r="L19" i="38"/>
  <c r="I19" i="38"/>
  <c r="L18" i="38"/>
  <c r="I18" i="38"/>
  <c r="L17" i="38"/>
  <c r="I17" i="38"/>
  <c r="L16" i="38"/>
  <c r="I16" i="38"/>
  <c r="L15" i="38"/>
  <c r="I15" i="38"/>
  <c r="L14" i="38"/>
  <c r="I14" i="38"/>
  <c r="L13" i="38"/>
  <c r="I13" i="38"/>
  <c r="L12" i="38"/>
  <c r="I12" i="38"/>
  <c r="L11" i="38"/>
  <c r="I11" i="38"/>
  <c r="L10" i="38"/>
  <c r="I10" i="38"/>
  <c r="L9" i="38"/>
  <c r="I9" i="38"/>
  <c r="L8" i="38"/>
  <c r="I8" i="38"/>
  <c r="L26" i="57"/>
  <c r="Q26" i="57"/>
  <c r="P49" i="31"/>
  <c r="U48" i="31"/>
  <c r="T48" i="31"/>
  <c r="S48" i="31"/>
  <c r="R48" i="31"/>
  <c r="Q48" i="31"/>
  <c r="P48" i="31"/>
  <c r="N48" i="31"/>
  <c r="U47" i="31"/>
  <c r="T47" i="31"/>
  <c r="S47" i="31"/>
  <c r="R47" i="31"/>
  <c r="Q47" i="31"/>
  <c r="P47" i="31"/>
  <c r="N47" i="31"/>
  <c r="U46" i="31"/>
  <c r="T46" i="31"/>
  <c r="S46" i="31"/>
  <c r="R46" i="31"/>
  <c r="Q46" i="31"/>
  <c r="P46" i="31"/>
  <c r="N46" i="31"/>
  <c r="U45" i="31"/>
  <c r="T45" i="31"/>
  <c r="S45" i="31"/>
  <c r="R45" i="31"/>
  <c r="Q45" i="31"/>
  <c r="P45" i="31"/>
  <c r="N45" i="31"/>
  <c r="U44" i="31"/>
  <c r="T44" i="31"/>
  <c r="S44" i="31"/>
  <c r="R44" i="31"/>
  <c r="Q44" i="31"/>
  <c r="P44" i="31"/>
  <c r="N44" i="31"/>
  <c r="U43" i="31"/>
  <c r="T43" i="31"/>
  <c r="S43" i="31"/>
  <c r="R43" i="31"/>
  <c r="Q43" i="31"/>
  <c r="P43" i="31"/>
  <c r="N43" i="31"/>
  <c r="U42" i="31"/>
  <c r="T42" i="31"/>
  <c r="S42" i="31"/>
  <c r="R42" i="31"/>
  <c r="Q42" i="31"/>
  <c r="P42" i="31"/>
  <c r="N42" i="31"/>
  <c r="U41" i="31"/>
  <c r="T41" i="31"/>
  <c r="S41" i="31"/>
  <c r="R41" i="31"/>
  <c r="Q41" i="31"/>
  <c r="P41" i="31"/>
  <c r="N41" i="31"/>
  <c r="U40" i="31"/>
  <c r="T40" i="31"/>
  <c r="S40" i="31"/>
  <c r="R40" i="31"/>
  <c r="Q40" i="31"/>
  <c r="P40" i="31"/>
  <c r="N40" i="31"/>
  <c r="U39" i="31"/>
  <c r="T39" i="31"/>
  <c r="S39" i="31"/>
  <c r="R39" i="31"/>
  <c r="Q39" i="31"/>
  <c r="P39" i="31"/>
  <c r="N39" i="31"/>
  <c r="U38" i="31"/>
  <c r="T38" i="31"/>
  <c r="S38" i="31"/>
  <c r="R38" i="31"/>
  <c r="Q38" i="31"/>
  <c r="P38" i="31"/>
  <c r="N38" i="31"/>
  <c r="U37" i="31"/>
  <c r="T37" i="31"/>
  <c r="S37" i="31"/>
  <c r="R37" i="31"/>
  <c r="Q37" i="31"/>
  <c r="P37" i="31"/>
  <c r="N37" i="31"/>
  <c r="U36" i="31"/>
  <c r="T36" i="31"/>
  <c r="S36" i="31"/>
  <c r="R36" i="31"/>
  <c r="Q36" i="31"/>
  <c r="P36" i="31"/>
  <c r="N36" i="31"/>
  <c r="U35" i="31"/>
  <c r="T35" i="31"/>
  <c r="S35" i="31"/>
  <c r="R35" i="31"/>
  <c r="Q35" i="31"/>
  <c r="P35" i="31"/>
  <c r="N35" i="31"/>
  <c r="U34" i="31"/>
  <c r="T34" i="31"/>
  <c r="S34" i="31"/>
  <c r="R34" i="31"/>
  <c r="Q34" i="31"/>
  <c r="P34" i="31"/>
  <c r="N34" i="31"/>
  <c r="U33" i="31"/>
  <c r="T33" i="31"/>
  <c r="S33" i="31"/>
  <c r="R33" i="31"/>
  <c r="Q33" i="31"/>
  <c r="P33" i="31"/>
  <c r="N33" i="31"/>
  <c r="U32" i="31"/>
  <c r="T32" i="31"/>
  <c r="S32" i="31"/>
  <c r="R32" i="31"/>
  <c r="Q32" i="31"/>
  <c r="P32" i="31"/>
  <c r="N32" i="31"/>
  <c r="U31" i="31"/>
  <c r="T31" i="31"/>
  <c r="S31" i="31"/>
  <c r="R31" i="31"/>
  <c r="Q31" i="31"/>
  <c r="P31" i="31"/>
  <c r="N31" i="31"/>
  <c r="P30" i="31"/>
  <c r="P25" i="31"/>
  <c r="U24" i="31"/>
  <c r="T24" i="31"/>
  <c r="S24" i="31"/>
  <c r="R24" i="31"/>
  <c r="Q24" i="31"/>
  <c r="P24" i="31"/>
  <c r="N24" i="31"/>
  <c r="U23" i="31"/>
  <c r="T23" i="31"/>
  <c r="S23" i="31"/>
  <c r="R23" i="31"/>
  <c r="Q23" i="31"/>
  <c r="P23" i="31"/>
  <c r="N23" i="31"/>
  <c r="U22" i="31"/>
  <c r="T22" i="31"/>
  <c r="S22" i="31"/>
  <c r="R22" i="31"/>
  <c r="Q22" i="31"/>
  <c r="P22" i="31"/>
  <c r="N22" i="31"/>
  <c r="U21" i="31"/>
  <c r="T21" i="31"/>
  <c r="S21" i="31"/>
  <c r="R21" i="31"/>
  <c r="Q21" i="31"/>
  <c r="P21" i="31"/>
  <c r="N21" i="31"/>
  <c r="U20" i="31"/>
  <c r="T20" i="31"/>
  <c r="S20" i="31"/>
  <c r="R20" i="31"/>
  <c r="Q20" i="31"/>
  <c r="P20" i="31"/>
  <c r="N20" i="31"/>
  <c r="U19" i="31"/>
  <c r="T19" i="31"/>
  <c r="S19" i="31"/>
  <c r="R19" i="31"/>
  <c r="Q19" i="31"/>
  <c r="P19" i="31"/>
  <c r="N19" i="31"/>
  <c r="U18" i="31"/>
  <c r="T18" i="31"/>
  <c r="S18" i="31"/>
  <c r="R18" i="31"/>
  <c r="Q18" i="31"/>
  <c r="P18" i="31"/>
  <c r="N18" i="31"/>
  <c r="U17" i="31"/>
  <c r="T17" i="31"/>
  <c r="S17" i="31"/>
  <c r="R17" i="31"/>
  <c r="Q17" i="31"/>
  <c r="P17" i="31"/>
  <c r="N17" i="31"/>
  <c r="U16" i="31"/>
  <c r="T16" i="31"/>
  <c r="S16" i="31"/>
  <c r="R16" i="31"/>
  <c r="Q16" i="31"/>
  <c r="P16" i="31"/>
  <c r="N16" i="31"/>
  <c r="U15" i="31"/>
  <c r="T15" i="31"/>
  <c r="S15" i="31"/>
  <c r="R15" i="31"/>
  <c r="Q15" i="31"/>
  <c r="P15" i="31"/>
  <c r="N15" i="31"/>
  <c r="U14" i="31"/>
  <c r="T14" i="31"/>
  <c r="S14" i="31"/>
  <c r="R14" i="31"/>
  <c r="Q14" i="31"/>
  <c r="P14" i="31"/>
  <c r="N14" i="31"/>
  <c r="U13" i="31"/>
  <c r="T13" i="31"/>
  <c r="S13" i="31"/>
  <c r="R13" i="31"/>
  <c r="Q13" i="31"/>
  <c r="P13" i="31"/>
  <c r="N13" i="31"/>
  <c r="U12" i="31"/>
  <c r="T12" i="31"/>
  <c r="S12" i="31"/>
  <c r="R12" i="31"/>
  <c r="Q12" i="31"/>
  <c r="P12" i="31"/>
  <c r="N12" i="31"/>
  <c r="U11" i="31"/>
  <c r="T11" i="31"/>
  <c r="S11" i="31"/>
  <c r="R11" i="31"/>
  <c r="Q11" i="31"/>
  <c r="P11" i="31"/>
  <c r="N11" i="31"/>
  <c r="U10" i="31"/>
  <c r="T10" i="31"/>
  <c r="S10" i="31"/>
  <c r="R10" i="31"/>
  <c r="Q10" i="31"/>
  <c r="P10" i="31"/>
  <c r="N10" i="31"/>
  <c r="U9" i="31"/>
  <c r="T9" i="31"/>
  <c r="S9" i="31"/>
  <c r="R9" i="31"/>
  <c r="Q9" i="31"/>
  <c r="P9" i="31"/>
  <c r="N9" i="31"/>
  <c r="U8" i="31"/>
  <c r="T8" i="31"/>
  <c r="S8" i="31"/>
  <c r="R8" i="31"/>
  <c r="Q8" i="31"/>
  <c r="P8" i="31"/>
  <c r="N8" i="31"/>
  <c r="U7" i="31"/>
  <c r="T7" i="31"/>
  <c r="S7" i="31"/>
  <c r="R7" i="31"/>
  <c r="Q7" i="31"/>
  <c r="P7" i="31"/>
  <c r="N7" i="31"/>
  <c r="P6" i="31"/>
  <c r="O4" i="31"/>
  <c r="O3" i="31"/>
  <c r="N49" i="31" s="1"/>
  <c r="H49" i="31"/>
  <c r="K48" i="31"/>
  <c r="H48" i="31"/>
  <c r="K47" i="31"/>
  <c r="H47" i="31"/>
  <c r="K46" i="31"/>
  <c r="H46" i="31"/>
  <c r="K45" i="31"/>
  <c r="H45" i="31"/>
  <c r="K44" i="31"/>
  <c r="H44" i="31"/>
  <c r="K43" i="31"/>
  <c r="H43" i="31"/>
  <c r="K42" i="31"/>
  <c r="H42" i="31"/>
  <c r="K41" i="31"/>
  <c r="H41" i="31"/>
  <c r="K40" i="31"/>
  <c r="H40" i="31"/>
  <c r="K39" i="31"/>
  <c r="H39" i="31"/>
  <c r="K38" i="31"/>
  <c r="H38" i="31"/>
  <c r="K37" i="31"/>
  <c r="H37" i="31"/>
  <c r="K36" i="31"/>
  <c r="H36" i="31"/>
  <c r="K35" i="31"/>
  <c r="H35" i="31"/>
  <c r="K34" i="31"/>
  <c r="H34" i="31"/>
  <c r="K33" i="31"/>
  <c r="H33" i="31"/>
  <c r="K32" i="31"/>
  <c r="H32" i="31"/>
  <c r="K31" i="31"/>
  <c r="H31" i="31"/>
  <c r="H30" i="31"/>
  <c r="H25" i="31"/>
  <c r="K24" i="31"/>
  <c r="H24" i="31"/>
  <c r="K23" i="31"/>
  <c r="H23" i="31"/>
  <c r="K22" i="31"/>
  <c r="H22" i="31"/>
  <c r="K21" i="31"/>
  <c r="H21" i="31"/>
  <c r="K20" i="31"/>
  <c r="H20" i="31"/>
  <c r="K19" i="31"/>
  <c r="H19" i="31"/>
  <c r="K18" i="31"/>
  <c r="H18" i="31"/>
  <c r="K17" i="31"/>
  <c r="H17" i="31"/>
  <c r="K16" i="31"/>
  <c r="H16" i="31"/>
  <c r="K15" i="31"/>
  <c r="H15" i="31"/>
  <c r="K14" i="31"/>
  <c r="H14" i="31"/>
  <c r="K13" i="31"/>
  <c r="H13" i="31"/>
  <c r="K12" i="31"/>
  <c r="H12" i="31"/>
  <c r="K11" i="31"/>
  <c r="H11" i="31"/>
  <c r="K10" i="31"/>
  <c r="H10" i="31"/>
  <c r="K9" i="31"/>
  <c r="H9" i="31"/>
  <c r="K8" i="31"/>
  <c r="H8" i="31"/>
  <c r="K7" i="31"/>
  <c r="H7" i="31"/>
  <c r="H6" i="31"/>
  <c r="Q6" i="31" s="1"/>
  <c r="P4" i="28"/>
  <c r="P3" i="28"/>
  <c r="I57" i="28"/>
  <c r="R57" i="28" s="1"/>
  <c r="I76" i="28"/>
  <c r="L75" i="28"/>
  <c r="I75" i="28"/>
  <c r="L74" i="28"/>
  <c r="I74" i="28"/>
  <c r="L73" i="28"/>
  <c r="I73" i="28"/>
  <c r="L72" i="28"/>
  <c r="I72" i="28"/>
  <c r="L71" i="28"/>
  <c r="I71" i="28"/>
  <c r="L70" i="28"/>
  <c r="I70" i="28"/>
  <c r="L69" i="28"/>
  <c r="I69" i="28"/>
  <c r="L68" i="28"/>
  <c r="I68" i="28"/>
  <c r="L67" i="28"/>
  <c r="I67" i="28"/>
  <c r="L66" i="28"/>
  <c r="I66" i="28"/>
  <c r="L65" i="28"/>
  <c r="I65" i="28"/>
  <c r="L64" i="28"/>
  <c r="I64" i="28"/>
  <c r="L63" i="28"/>
  <c r="I63" i="28"/>
  <c r="L62" i="28"/>
  <c r="I62" i="28"/>
  <c r="L61" i="28"/>
  <c r="I61" i="28"/>
  <c r="L60" i="28"/>
  <c r="I60" i="28"/>
  <c r="L59" i="28"/>
  <c r="I59" i="28"/>
  <c r="L58" i="28"/>
  <c r="I58" i="28"/>
  <c r="I51" i="28"/>
  <c r="L50" i="28"/>
  <c r="I50" i="28"/>
  <c r="L49" i="28"/>
  <c r="I49" i="28"/>
  <c r="L48" i="28"/>
  <c r="I48" i="28"/>
  <c r="L47" i="28"/>
  <c r="I47" i="28"/>
  <c r="L46" i="28"/>
  <c r="I46" i="28"/>
  <c r="L45" i="28"/>
  <c r="I45" i="28"/>
  <c r="L44" i="28"/>
  <c r="I44" i="28"/>
  <c r="L43" i="28"/>
  <c r="I43" i="28"/>
  <c r="L42" i="28"/>
  <c r="I42" i="28"/>
  <c r="L41" i="28"/>
  <c r="I41" i="28"/>
  <c r="L40" i="28"/>
  <c r="I40" i="28"/>
  <c r="L39" i="28"/>
  <c r="I39" i="28"/>
  <c r="L38" i="28"/>
  <c r="I38" i="28"/>
  <c r="L37" i="28"/>
  <c r="I37" i="28"/>
  <c r="L36" i="28"/>
  <c r="I36" i="28"/>
  <c r="L35" i="28"/>
  <c r="I35" i="28"/>
  <c r="L34" i="28"/>
  <c r="I34" i="28"/>
  <c r="L33" i="28"/>
  <c r="I33" i="28"/>
  <c r="I32" i="28"/>
  <c r="R32" i="28" s="1"/>
  <c r="I26" i="28"/>
  <c r="L25" i="28"/>
  <c r="I25" i="28"/>
  <c r="L24" i="28"/>
  <c r="I24" i="28"/>
  <c r="L23" i="28"/>
  <c r="I23" i="28"/>
  <c r="L22" i="28"/>
  <c r="I22" i="28"/>
  <c r="L21" i="28"/>
  <c r="I21" i="28"/>
  <c r="L20" i="28"/>
  <c r="I20" i="28"/>
  <c r="L19" i="28"/>
  <c r="I19" i="28"/>
  <c r="L18" i="28"/>
  <c r="I18" i="28"/>
  <c r="L17" i="28"/>
  <c r="I17" i="28"/>
  <c r="L16" i="28"/>
  <c r="I16" i="28"/>
  <c r="L15" i="28"/>
  <c r="I15" i="28"/>
  <c r="L14" i="28"/>
  <c r="I14" i="28"/>
  <c r="L13" i="28"/>
  <c r="I13" i="28"/>
  <c r="L12" i="28"/>
  <c r="I12" i="28"/>
  <c r="L11" i="28"/>
  <c r="I11" i="28"/>
  <c r="L10" i="28"/>
  <c r="I10" i="28"/>
  <c r="L9" i="28"/>
  <c r="I9" i="28"/>
  <c r="L8" i="28"/>
  <c r="I8" i="28"/>
  <c r="I7" i="28"/>
  <c r="Q7" i="25"/>
  <c r="Q6" i="25"/>
  <c r="P54" i="25" s="1"/>
  <c r="R54" i="25"/>
  <c r="X53" i="25"/>
  <c r="W53" i="25"/>
  <c r="V53" i="25"/>
  <c r="U53" i="25"/>
  <c r="T53" i="25"/>
  <c r="S53" i="25"/>
  <c r="R53" i="25"/>
  <c r="P53" i="25"/>
  <c r="X52" i="25"/>
  <c r="W52" i="25"/>
  <c r="V52" i="25"/>
  <c r="U52" i="25"/>
  <c r="T52" i="25"/>
  <c r="S52" i="25"/>
  <c r="R52" i="25"/>
  <c r="P52" i="25"/>
  <c r="X51" i="25"/>
  <c r="W51" i="25"/>
  <c r="V51" i="25"/>
  <c r="U51" i="25"/>
  <c r="T51" i="25"/>
  <c r="S51" i="25"/>
  <c r="R51" i="25"/>
  <c r="P51" i="25"/>
  <c r="X50" i="25"/>
  <c r="W50" i="25"/>
  <c r="V50" i="25"/>
  <c r="U50" i="25"/>
  <c r="T50" i="25"/>
  <c r="S50" i="25"/>
  <c r="R50" i="25"/>
  <c r="P50" i="25"/>
  <c r="X49" i="25"/>
  <c r="W49" i="25"/>
  <c r="V49" i="25"/>
  <c r="U49" i="25"/>
  <c r="T49" i="25"/>
  <c r="S49" i="25"/>
  <c r="R49" i="25"/>
  <c r="P49" i="25"/>
  <c r="X48" i="25"/>
  <c r="W48" i="25"/>
  <c r="V48" i="25"/>
  <c r="U48" i="25"/>
  <c r="T48" i="25"/>
  <c r="S48" i="25"/>
  <c r="R48" i="25"/>
  <c r="P48" i="25"/>
  <c r="X47" i="25"/>
  <c r="W47" i="25"/>
  <c r="V47" i="25"/>
  <c r="U47" i="25"/>
  <c r="T47" i="25"/>
  <c r="S47" i="25"/>
  <c r="R47" i="25"/>
  <c r="P47" i="25"/>
  <c r="X46" i="25"/>
  <c r="W46" i="25"/>
  <c r="V46" i="25"/>
  <c r="U46" i="25"/>
  <c r="T46" i="25"/>
  <c r="S46" i="25"/>
  <c r="R46" i="25"/>
  <c r="P46" i="25"/>
  <c r="X45" i="25"/>
  <c r="W45" i="25"/>
  <c r="V45" i="25"/>
  <c r="U45" i="25"/>
  <c r="T45" i="25"/>
  <c r="S45" i="25"/>
  <c r="R45" i="25"/>
  <c r="P45" i="25"/>
  <c r="X44" i="25"/>
  <c r="W44" i="25"/>
  <c r="V44" i="25"/>
  <c r="U44" i="25"/>
  <c r="T44" i="25"/>
  <c r="S44" i="25"/>
  <c r="R44" i="25"/>
  <c r="P44" i="25"/>
  <c r="X43" i="25"/>
  <c r="W43" i="25"/>
  <c r="V43" i="25"/>
  <c r="U43" i="25"/>
  <c r="T43" i="25"/>
  <c r="S43" i="25"/>
  <c r="R43" i="25"/>
  <c r="P43" i="25"/>
  <c r="X42" i="25"/>
  <c r="W42" i="25"/>
  <c r="V42" i="25"/>
  <c r="U42" i="25"/>
  <c r="T42" i="25"/>
  <c r="S42" i="25"/>
  <c r="R42" i="25"/>
  <c r="P42" i="25"/>
  <c r="X41" i="25"/>
  <c r="W41" i="25"/>
  <c r="V41" i="25"/>
  <c r="U41" i="25"/>
  <c r="T41" i="25"/>
  <c r="S41" i="25"/>
  <c r="R41" i="25"/>
  <c r="P41" i="25"/>
  <c r="X40" i="25"/>
  <c r="W40" i="25"/>
  <c r="V40" i="25"/>
  <c r="U40" i="25"/>
  <c r="T40" i="25"/>
  <c r="S40" i="25"/>
  <c r="R40" i="25"/>
  <c r="P40" i="25"/>
  <c r="X39" i="25"/>
  <c r="W39" i="25"/>
  <c r="V39" i="25"/>
  <c r="U39" i="25"/>
  <c r="T39" i="25"/>
  <c r="S39" i="25"/>
  <c r="R39" i="25"/>
  <c r="P39" i="25"/>
  <c r="X38" i="25"/>
  <c r="W38" i="25"/>
  <c r="V38" i="25"/>
  <c r="U38" i="25"/>
  <c r="T38" i="25"/>
  <c r="S38" i="25"/>
  <c r="R38" i="25"/>
  <c r="P38" i="25"/>
  <c r="X37" i="25"/>
  <c r="W37" i="25"/>
  <c r="V37" i="25"/>
  <c r="U37" i="25"/>
  <c r="T37" i="25"/>
  <c r="S37" i="25"/>
  <c r="R37" i="25"/>
  <c r="P37" i="25"/>
  <c r="X36" i="25"/>
  <c r="W36" i="25"/>
  <c r="V36" i="25"/>
  <c r="U36" i="25"/>
  <c r="T36" i="25"/>
  <c r="S36" i="25"/>
  <c r="R36" i="25"/>
  <c r="P36" i="25"/>
  <c r="R35" i="25"/>
  <c r="R29" i="25"/>
  <c r="X28" i="25"/>
  <c r="W28" i="25"/>
  <c r="V28" i="25"/>
  <c r="U28" i="25"/>
  <c r="T28" i="25"/>
  <c r="S28" i="25"/>
  <c r="R28" i="25"/>
  <c r="P28" i="25"/>
  <c r="X27" i="25"/>
  <c r="W27" i="25"/>
  <c r="V27" i="25"/>
  <c r="U27" i="25"/>
  <c r="T27" i="25"/>
  <c r="S27" i="25"/>
  <c r="R27" i="25"/>
  <c r="P27" i="25"/>
  <c r="X26" i="25"/>
  <c r="W26" i="25"/>
  <c r="V26" i="25"/>
  <c r="U26" i="25"/>
  <c r="T26" i="25"/>
  <c r="S26" i="25"/>
  <c r="R26" i="25"/>
  <c r="P26" i="25"/>
  <c r="X25" i="25"/>
  <c r="W25" i="25"/>
  <c r="V25" i="25"/>
  <c r="U25" i="25"/>
  <c r="T25" i="25"/>
  <c r="S25" i="25"/>
  <c r="R25" i="25"/>
  <c r="P25" i="25"/>
  <c r="X24" i="25"/>
  <c r="W24" i="25"/>
  <c r="V24" i="25"/>
  <c r="U24" i="25"/>
  <c r="T24" i="25"/>
  <c r="S24" i="25"/>
  <c r="R24" i="25"/>
  <c r="P24" i="25"/>
  <c r="X23" i="25"/>
  <c r="W23" i="25"/>
  <c r="V23" i="25"/>
  <c r="U23" i="25"/>
  <c r="T23" i="25"/>
  <c r="S23" i="25"/>
  <c r="R23" i="25"/>
  <c r="P23" i="25"/>
  <c r="X22" i="25"/>
  <c r="W22" i="25"/>
  <c r="V22" i="25"/>
  <c r="U22" i="25"/>
  <c r="T22" i="25"/>
  <c r="S22" i="25"/>
  <c r="R22" i="25"/>
  <c r="P22" i="25"/>
  <c r="X21" i="25"/>
  <c r="W21" i="25"/>
  <c r="V21" i="25"/>
  <c r="U21" i="25"/>
  <c r="T21" i="25"/>
  <c r="S21" i="25"/>
  <c r="R21" i="25"/>
  <c r="P21" i="25"/>
  <c r="X20" i="25"/>
  <c r="W20" i="25"/>
  <c r="V20" i="25"/>
  <c r="U20" i="25"/>
  <c r="T20" i="25"/>
  <c r="S20" i="25"/>
  <c r="R20" i="25"/>
  <c r="P20" i="25"/>
  <c r="X19" i="25"/>
  <c r="W19" i="25"/>
  <c r="V19" i="25"/>
  <c r="U19" i="25"/>
  <c r="T19" i="25"/>
  <c r="S19" i="25"/>
  <c r="R19" i="25"/>
  <c r="P19" i="25"/>
  <c r="X18" i="25"/>
  <c r="W18" i="25"/>
  <c r="V18" i="25"/>
  <c r="U18" i="25"/>
  <c r="T18" i="25"/>
  <c r="S18" i="25"/>
  <c r="R18" i="25"/>
  <c r="P18" i="25"/>
  <c r="X17" i="25"/>
  <c r="W17" i="25"/>
  <c r="V17" i="25"/>
  <c r="U17" i="25"/>
  <c r="T17" i="25"/>
  <c r="S17" i="25"/>
  <c r="R17" i="25"/>
  <c r="P17" i="25"/>
  <c r="X16" i="25"/>
  <c r="W16" i="25"/>
  <c r="V16" i="25"/>
  <c r="U16" i="25"/>
  <c r="T16" i="25"/>
  <c r="S16" i="25"/>
  <c r="R16" i="25"/>
  <c r="P16" i="25"/>
  <c r="X15" i="25"/>
  <c r="W15" i="25"/>
  <c r="V15" i="25"/>
  <c r="U15" i="25"/>
  <c r="T15" i="25"/>
  <c r="S15" i="25"/>
  <c r="R15" i="25"/>
  <c r="P15" i="25"/>
  <c r="X14" i="25"/>
  <c r="W14" i="25"/>
  <c r="V14" i="25"/>
  <c r="U14" i="25"/>
  <c r="T14" i="25"/>
  <c r="S14" i="25"/>
  <c r="R14" i="25"/>
  <c r="P14" i="25"/>
  <c r="X13" i="25"/>
  <c r="W13" i="25"/>
  <c r="V13" i="25"/>
  <c r="U13" i="25"/>
  <c r="T13" i="25"/>
  <c r="S13" i="25"/>
  <c r="R13" i="25"/>
  <c r="P13" i="25"/>
  <c r="X12" i="25"/>
  <c r="W12" i="25"/>
  <c r="V12" i="25"/>
  <c r="U12" i="25"/>
  <c r="T12" i="25"/>
  <c r="S12" i="25"/>
  <c r="R12" i="25"/>
  <c r="P12" i="25"/>
  <c r="X11" i="25"/>
  <c r="W11" i="25"/>
  <c r="V11" i="25"/>
  <c r="U11" i="25"/>
  <c r="T11" i="25"/>
  <c r="S11" i="25"/>
  <c r="R11" i="25"/>
  <c r="P11" i="25"/>
  <c r="R10" i="25"/>
  <c r="J54" i="25"/>
  <c r="M53" i="25"/>
  <c r="J53" i="25"/>
  <c r="M52" i="25"/>
  <c r="J52" i="25"/>
  <c r="M51" i="25"/>
  <c r="J51" i="25"/>
  <c r="M50" i="25"/>
  <c r="J50" i="25"/>
  <c r="M49" i="25"/>
  <c r="J49" i="25"/>
  <c r="M48" i="25"/>
  <c r="J48" i="25"/>
  <c r="M47" i="25"/>
  <c r="J47" i="25"/>
  <c r="M46" i="25"/>
  <c r="J46" i="25"/>
  <c r="M45" i="25"/>
  <c r="J45" i="25"/>
  <c r="M44" i="25"/>
  <c r="J44" i="25"/>
  <c r="M43" i="25"/>
  <c r="J43" i="25"/>
  <c r="M42" i="25"/>
  <c r="J42" i="25"/>
  <c r="M41" i="25"/>
  <c r="J41" i="25"/>
  <c r="M40" i="25"/>
  <c r="J40" i="25"/>
  <c r="M39" i="25"/>
  <c r="J39" i="25"/>
  <c r="M38" i="25"/>
  <c r="J38" i="25"/>
  <c r="M37" i="25"/>
  <c r="J37" i="25"/>
  <c r="M36" i="25"/>
  <c r="J36" i="25"/>
  <c r="M28" i="25"/>
  <c r="M27" i="25"/>
  <c r="M26" i="25"/>
  <c r="M25" i="25"/>
  <c r="M24" i="25"/>
  <c r="M23" i="25"/>
  <c r="M22" i="25"/>
  <c r="M21" i="25"/>
  <c r="M20" i="25"/>
  <c r="M19" i="25"/>
  <c r="M18" i="25"/>
  <c r="M17" i="25"/>
  <c r="M16" i="25"/>
  <c r="M15" i="25"/>
  <c r="M14" i="25"/>
  <c r="M13" i="25"/>
  <c r="M12" i="25"/>
  <c r="M11" i="25"/>
  <c r="J29" i="25"/>
  <c r="J28" i="25"/>
  <c r="J27" i="25"/>
  <c r="J26" i="25"/>
  <c r="J25" i="25"/>
  <c r="J24" i="25"/>
  <c r="J23" i="25"/>
  <c r="J22" i="25"/>
  <c r="J21" i="25"/>
  <c r="J20" i="25"/>
  <c r="J19" i="25"/>
  <c r="J18" i="25"/>
  <c r="J17" i="25"/>
  <c r="J16" i="25"/>
  <c r="J15" i="25"/>
  <c r="J14" i="25"/>
  <c r="J13" i="25"/>
  <c r="J12" i="25"/>
  <c r="J11" i="25"/>
  <c r="J35" i="25"/>
  <c r="S35" i="25" s="1"/>
  <c r="J10" i="25"/>
  <c r="S10" i="25" s="1"/>
  <c r="P175" i="44"/>
  <c r="V174" i="44"/>
  <c r="U174" i="44"/>
  <c r="T174" i="44"/>
  <c r="S174" i="44"/>
  <c r="R174" i="44"/>
  <c r="Q174" i="44"/>
  <c r="P174" i="44"/>
  <c r="N174" i="44"/>
  <c r="V173" i="44"/>
  <c r="U173" i="44"/>
  <c r="T173" i="44"/>
  <c r="S173" i="44"/>
  <c r="R173" i="44"/>
  <c r="Q173" i="44"/>
  <c r="P173" i="44"/>
  <c r="N173" i="44"/>
  <c r="V172" i="44"/>
  <c r="U172" i="44"/>
  <c r="T172" i="44"/>
  <c r="S172" i="44"/>
  <c r="R172" i="44"/>
  <c r="Q172" i="44"/>
  <c r="P172" i="44"/>
  <c r="N172" i="44"/>
  <c r="V171" i="44"/>
  <c r="U171" i="44"/>
  <c r="T171" i="44"/>
  <c r="S171" i="44"/>
  <c r="R171" i="44"/>
  <c r="Q171" i="44"/>
  <c r="P171" i="44"/>
  <c r="N171" i="44"/>
  <c r="V170" i="44"/>
  <c r="U170" i="44"/>
  <c r="T170" i="44"/>
  <c r="S170" i="44"/>
  <c r="R170" i="44"/>
  <c r="Q170" i="44"/>
  <c r="P170" i="44"/>
  <c r="N170" i="44"/>
  <c r="V169" i="44"/>
  <c r="U169" i="44"/>
  <c r="T169" i="44"/>
  <c r="S169" i="44"/>
  <c r="R169" i="44"/>
  <c r="Q169" i="44"/>
  <c r="P169" i="44"/>
  <c r="N169" i="44"/>
  <c r="V168" i="44"/>
  <c r="U168" i="44"/>
  <c r="T168" i="44"/>
  <c r="S168" i="44"/>
  <c r="R168" i="44"/>
  <c r="Q168" i="44"/>
  <c r="P168" i="44"/>
  <c r="N168" i="44"/>
  <c r="V167" i="44"/>
  <c r="U167" i="44"/>
  <c r="T167" i="44"/>
  <c r="S167" i="44"/>
  <c r="R167" i="44"/>
  <c r="Q167" i="44"/>
  <c r="P167" i="44"/>
  <c r="N167" i="44"/>
  <c r="V166" i="44"/>
  <c r="U166" i="44"/>
  <c r="T166" i="44"/>
  <c r="S166" i="44"/>
  <c r="R166" i="44"/>
  <c r="Q166" i="44"/>
  <c r="P166" i="44"/>
  <c r="N166" i="44"/>
  <c r="V165" i="44"/>
  <c r="U165" i="44"/>
  <c r="T165" i="44"/>
  <c r="S165" i="44"/>
  <c r="R165" i="44"/>
  <c r="Q165" i="44"/>
  <c r="P165" i="44"/>
  <c r="N165" i="44"/>
  <c r="V164" i="44"/>
  <c r="U164" i="44"/>
  <c r="T164" i="44"/>
  <c r="S164" i="44"/>
  <c r="R164" i="44"/>
  <c r="Q164" i="44"/>
  <c r="P164" i="44"/>
  <c r="N164" i="44"/>
  <c r="V163" i="44"/>
  <c r="U163" i="44"/>
  <c r="T163" i="44"/>
  <c r="S163" i="44"/>
  <c r="R163" i="44"/>
  <c r="Q163" i="44"/>
  <c r="P163" i="44"/>
  <c r="N163" i="44"/>
  <c r="V162" i="44"/>
  <c r="U162" i="44"/>
  <c r="T162" i="44"/>
  <c r="S162" i="44"/>
  <c r="R162" i="44"/>
  <c r="Q162" i="44"/>
  <c r="P162" i="44"/>
  <c r="N162" i="44"/>
  <c r="V161" i="44"/>
  <c r="U161" i="44"/>
  <c r="T161" i="44"/>
  <c r="S161" i="44"/>
  <c r="R161" i="44"/>
  <c r="Q161" i="44"/>
  <c r="P161" i="44"/>
  <c r="N161" i="44"/>
  <c r="V160" i="44"/>
  <c r="U160" i="44"/>
  <c r="T160" i="44"/>
  <c r="S160" i="44"/>
  <c r="R160" i="44"/>
  <c r="Q160" i="44"/>
  <c r="P160" i="44"/>
  <c r="N160" i="44"/>
  <c r="V159" i="44"/>
  <c r="U159" i="44"/>
  <c r="T159" i="44"/>
  <c r="S159" i="44"/>
  <c r="R159" i="44"/>
  <c r="Q159" i="44"/>
  <c r="P159" i="44"/>
  <c r="N159" i="44"/>
  <c r="V158" i="44"/>
  <c r="U158" i="44"/>
  <c r="T158" i="44"/>
  <c r="S158" i="44"/>
  <c r="R158" i="44"/>
  <c r="Q158" i="44"/>
  <c r="P158" i="44"/>
  <c r="N158" i="44"/>
  <c r="V157" i="44"/>
  <c r="U157" i="44"/>
  <c r="T157" i="44"/>
  <c r="S157" i="44"/>
  <c r="R157" i="44"/>
  <c r="Q157" i="44"/>
  <c r="P157" i="44"/>
  <c r="N157" i="44"/>
  <c r="P156" i="44"/>
  <c r="P150" i="44"/>
  <c r="V149" i="44"/>
  <c r="U149" i="44"/>
  <c r="T149" i="44"/>
  <c r="S149" i="44"/>
  <c r="R149" i="44"/>
  <c r="Q149" i="44"/>
  <c r="P149" i="44"/>
  <c r="N149" i="44"/>
  <c r="V148" i="44"/>
  <c r="U148" i="44"/>
  <c r="T148" i="44"/>
  <c r="S148" i="44"/>
  <c r="R148" i="44"/>
  <c r="Q148" i="44"/>
  <c r="P148" i="44"/>
  <c r="N148" i="44"/>
  <c r="V147" i="44"/>
  <c r="U147" i="44"/>
  <c r="T147" i="44"/>
  <c r="S147" i="44"/>
  <c r="R147" i="44"/>
  <c r="Q147" i="44"/>
  <c r="P147" i="44"/>
  <c r="N147" i="44"/>
  <c r="V146" i="44"/>
  <c r="U146" i="44"/>
  <c r="T146" i="44"/>
  <c r="S146" i="44"/>
  <c r="R146" i="44"/>
  <c r="Q146" i="44"/>
  <c r="P146" i="44"/>
  <c r="N146" i="44"/>
  <c r="V145" i="44"/>
  <c r="U145" i="44"/>
  <c r="T145" i="44"/>
  <c r="S145" i="44"/>
  <c r="R145" i="44"/>
  <c r="Q145" i="44"/>
  <c r="P145" i="44"/>
  <c r="N145" i="44"/>
  <c r="V144" i="44"/>
  <c r="U144" i="44"/>
  <c r="T144" i="44"/>
  <c r="S144" i="44"/>
  <c r="R144" i="44"/>
  <c r="Q144" i="44"/>
  <c r="P144" i="44"/>
  <c r="N144" i="44"/>
  <c r="V143" i="44"/>
  <c r="U143" i="44"/>
  <c r="T143" i="44"/>
  <c r="S143" i="44"/>
  <c r="R143" i="44"/>
  <c r="Q143" i="44"/>
  <c r="P143" i="44"/>
  <c r="N143" i="44"/>
  <c r="V142" i="44"/>
  <c r="U142" i="44"/>
  <c r="T142" i="44"/>
  <c r="S142" i="44"/>
  <c r="R142" i="44"/>
  <c r="Q142" i="44"/>
  <c r="P142" i="44"/>
  <c r="N142" i="44"/>
  <c r="V141" i="44"/>
  <c r="U141" i="44"/>
  <c r="T141" i="44"/>
  <c r="S141" i="44"/>
  <c r="R141" i="44"/>
  <c r="Q141" i="44"/>
  <c r="P141" i="44"/>
  <c r="N141" i="44"/>
  <c r="V140" i="44"/>
  <c r="U140" i="44"/>
  <c r="T140" i="44"/>
  <c r="S140" i="44"/>
  <c r="R140" i="44"/>
  <c r="Q140" i="44"/>
  <c r="P140" i="44"/>
  <c r="N140" i="44"/>
  <c r="V139" i="44"/>
  <c r="U139" i="44"/>
  <c r="T139" i="44"/>
  <c r="S139" i="44"/>
  <c r="R139" i="44"/>
  <c r="Q139" i="44"/>
  <c r="P139" i="44"/>
  <c r="N139" i="44"/>
  <c r="V138" i="44"/>
  <c r="U138" i="44"/>
  <c r="T138" i="44"/>
  <c r="S138" i="44"/>
  <c r="R138" i="44"/>
  <c r="Q138" i="44"/>
  <c r="P138" i="44"/>
  <c r="N138" i="44"/>
  <c r="V137" i="44"/>
  <c r="U137" i="44"/>
  <c r="T137" i="44"/>
  <c r="S137" i="44"/>
  <c r="R137" i="44"/>
  <c r="Q137" i="44"/>
  <c r="P137" i="44"/>
  <c r="N137" i="44"/>
  <c r="V136" i="44"/>
  <c r="U136" i="44"/>
  <c r="T136" i="44"/>
  <c r="S136" i="44"/>
  <c r="R136" i="44"/>
  <c r="Q136" i="44"/>
  <c r="P136" i="44"/>
  <c r="N136" i="44"/>
  <c r="V135" i="44"/>
  <c r="U135" i="44"/>
  <c r="T135" i="44"/>
  <c r="S135" i="44"/>
  <c r="R135" i="44"/>
  <c r="Q135" i="44"/>
  <c r="P135" i="44"/>
  <c r="N135" i="44"/>
  <c r="V134" i="44"/>
  <c r="U134" i="44"/>
  <c r="T134" i="44"/>
  <c r="S134" i="44"/>
  <c r="R134" i="44"/>
  <c r="Q134" i="44"/>
  <c r="P134" i="44"/>
  <c r="N134" i="44"/>
  <c r="V133" i="44"/>
  <c r="U133" i="44"/>
  <c r="T133" i="44"/>
  <c r="S133" i="44"/>
  <c r="R133" i="44"/>
  <c r="Q133" i="44"/>
  <c r="P133" i="44"/>
  <c r="N133" i="44"/>
  <c r="V132" i="44"/>
  <c r="U132" i="44"/>
  <c r="T132" i="44"/>
  <c r="S132" i="44"/>
  <c r="R132" i="44"/>
  <c r="Q132" i="44"/>
  <c r="P132" i="44"/>
  <c r="N132" i="44"/>
  <c r="P131" i="44"/>
  <c r="P126" i="44"/>
  <c r="V125" i="44"/>
  <c r="U125" i="44"/>
  <c r="T125" i="44"/>
  <c r="S125" i="44"/>
  <c r="R125" i="44"/>
  <c r="Q125" i="44"/>
  <c r="P125" i="44"/>
  <c r="N125" i="44"/>
  <c r="V124" i="44"/>
  <c r="U124" i="44"/>
  <c r="T124" i="44"/>
  <c r="S124" i="44"/>
  <c r="R124" i="44"/>
  <c r="Q124" i="44"/>
  <c r="P124" i="44"/>
  <c r="N124" i="44"/>
  <c r="V123" i="44"/>
  <c r="U123" i="44"/>
  <c r="T123" i="44"/>
  <c r="S123" i="44"/>
  <c r="R123" i="44"/>
  <c r="Q123" i="44"/>
  <c r="P123" i="44"/>
  <c r="N123" i="44"/>
  <c r="V122" i="44"/>
  <c r="U122" i="44"/>
  <c r="T122" i="44"/>
  <c r="S122" i="44"/>
  <c r="R122" i="44"/>
  <c r="Q122" i="44"/>
  <c r="P122" i="44"/>
  <c r="N122" i="44"/>
  <c r="V121" i="44"/>
  <c r="U121" i="44"/>
  <c r="T121" i="44"/>
  <c r="S121" i="44"/>
  <c r="R121" i="44"/>
  <c r="Q121" i="44"/>
  <c r="P121" i="44"/>
  <c r="N121" i="44"/>
  <c r="V120" i="44"/>
  <c r="U120" i="44"/>
  <c r="T120" i="44"/>
  <c r="S120" i="44"/>
  <c r="R120" i="44"/>
  <c r="Q120" i="44"/>
  <c r="P120" i="44"/>
  <c r="N120" i="44"/>
  <c r="V119" i="44"/>
  <c r="U119" i="44"/>
  <c r="T119" i="44"/>
  <c r="S119" i="44"/>
  <c r="R119" i="44"/>
  <c r="Q119" i="44"/>
  <c r="P119" i="44"/>
  <c r="N119" i="44"/>
  <c r="V118" i="44"/>
  <c r="U118" i="44"/>
  <c r="T118" i="44"/>
  <c r="S118" i="44"/>
  <c r="R118" i="44"/>
  <c r="Q118" i="44"/>
  <c r="P118" i="44"/>
  <c r="N118" i="44"/>
  <c r="V117" i="44"/>
  <c r="U117" i="44"/>
  <c r="T117" i="44"/>
  <c r="S117" i="44"/>
  <c r="R117" i="44"/>
  <c r="Q117" i="44"/>
  <c r="P117" i="44"/>
  <c r="N117" i="44"/>
  <c r="V116" i="44"/>
  <c r="U116" i="44"/>
  <c r="T116" i="44"/>
  <c r="S116" i="44"/>
  <c r="R116" i="44"/>
  <c r="Q116" i="44"/>
  <c r="P116" i="44"/>
  <c r="N116" i="44"/>
  <c r="V115" i="44"/>
  <c r="U115" i="44"/>
  <c r="T115" i="44"/>
  <c r="S115" i="44"/>
  <c r="R115" i="44"/>
  <c r="Q115" i="44"/>
  <c r="P115" i="44"/>
  <c r="N115" i="44"/>
  <c r="V114" i="44"/>
  <c r="U114" i="44"/>
  <c r="T114" i="44"/>
  <c r="S114" i="44"/>
  <c r="R114" i="44"/>
  <c r="Q114" i="44"/>
  <c r="P114" i="44"/>
  <c r="N114" i="44"/>
  <c r="V113" i="44"/>
  <c r="U113" i="44"/>
  <c r="T113" i="44"/>
  <c r="S113" i="44"/>
  <c r="R113" i="44"/>
  <c r="Q113" i="44"/>
  <c r="P113" i="44"/>
  <c r="N113" i="44"/>
  <c r="V112" i="44"/>
  <c r="U112" i="44"/>
  <c r="T112" i="44"/>
  <c r="S112" i="44"/>
  <c r="R112" i="44"/>
  <c r="Q112" i="44"/>
  <c r="P112" i="44"/>
  <c r="N112" i="44"/>
  <c r="V111" i="44"/>
  <c r="U111" i="44"/>
  <c r="T111" i="44"/>
  <c r="S111" i="44"/>
  <c r="R111" i="44"/>
  <c r="Q111" i="44"/>
  <c r="P111" i="44"/>
  <c r="N111" i="44"/>
  <c r="V110" i="44"/>
  <c r="U110" i="44"/>
  <c r="T110" i="44"/>
  <c r="S110" i="44"/>
  <c r="R110" i="44"/>
  <c r="Q110" i="44"/>
  <c r="P110" i="44"/>
  <c r="N110" i="44"/>
  <c r="V109" i="44"/>
  <c r="U109" i="44"/>
  <c r="T109" i="44"/>
  <c r="S109" i="44"/>
  <c r="R109" i="44"/>
  <c r="Q109" i="44"/>
  <c r="P109" i="44"/>
  <c r="N109" i="44"/>
  <c r="V108" i="44"/>
  <c r="U108" i="44"/>
  <c r="T108" i="44"/>
  <c r="S108" i="44"/>
  <c r="R108" i="44"/>
  <c r="Q108" i="44"/>
  <c r="P108" i="44"/>
  <c r="N108" i="44"/>
  <c r="P107" i="44"/>
  <c r="P101" i="44"/>
  <c r="Q101" i="44" s="1"/>
  <c r="V100" i="44"/>
  <c r="U100" i="44"/>
  <c r="T100" i="44"/>
  <c r="S100" i="44"/>
  <c r="R100" i="44"/>
  <c r="Q100" i="44"/>
  <c r="P100" i="44"/>
  <c r="N100" i="44"/>
  <c r="V99" i="44"/>
  <c r="U99" i="44"/>
  <c r="T99" i="44"/>
  <c r="S99" i="44"/>
  <c r="R99" i="44"/>
  <c r="Q99" i="44"/>
  <c r="P99" i="44"/>
  <c r="N99" i="44"/>
  <c r="V98" i="44"/>
  <c r="U98" i="44"/>
  <c r="T98" i="44"/>
  <c r="S98" i="44"/>
  <c r="R98" i="44"/>
  <c r="Q98" i="44"/>
  <c r="P98" i="44"/>
  <c r="N98" i="44"/>
  <c r="V97" i="44"/>
  <c r="U97" i="44"/>
  <c r="T97" i="44"/>
  <c r="S97" i="44"/>
  <c r="R97" i="44"/>
  <c r="Q97" i="44"/>
  <c r="P97" i="44"/>
  <c r="N97" i="44"/>
  <c r="V96" i="44"/>
  <c r="U96" i="44"/>
  <c r="T96" i="44"/>
  <c r="S96" i="44"/>
  <c r="R96" i="44"/>
  <c r="Q96" i="44"/>
  <c r="P96" i="44"/>
  <c r="N96" i="44"/>
  <c r="V95" i="44"/>
  <c r="U95" i="44"/>
  <c r="T95" i="44"/>
  <c r="S95" i="44"/>
  <c r="R95" i="44"/>
  <c r="Q95" i="44"/>
  <c r="P95" i="44"/>
  <c r="N95" i="44"/>
  <c r="V94" i="44"/>
  <c r="U94" i="44"/>
  <c r="T94" i="44"/>
  <c r="S94" i="44"/>
  <c r="R94" i="44"/>
  <c r="Q94" i="44"/>
  <c r="P94" i="44"/>
  <c r="N94" i="44"/>
  <c r="V93" i="44"/>
  <c r="U93" i="44"/>
  <c r="T93" i="44"/>
  <c r="S93" i="44"/>
  <c r="R93" i="44"/>
  <c r="Q93" i="44"/>
  <c r="P93" i="44"/>
  <c r="N93" i="44"/>
  <c r="V92" i="44"/>
  <c r="U92" i="44"/>
  <c r="T92" i="44"/>
  <c r="S92" i="44"/>
  <c r="R92" i="44"/>
  <c r="Q92" i="44"/>
  <c r="P92" i="44"/>
  <c r="N92" i="44"/>
  <c r="V91" i="44"/>
  <c r="U91" i="44"/>
  <c r="T91" i="44"/>
  <c r="S91" i="44"/>
  <c r="R91" i="44"/>
  <c r="Q91" i="44"/>
  <c r="P91" i="44"/>
  <c r="N91" i="44"/>
  <c r="V90" i="44"/>
  <c r="U90" i="44"/>
  <c r="T90" i="44"/>
  <c r="S90" i="44"/>
  <c r="R90" i="44"/>
  <c r="Q90" i="44"/>
  <c r="P90" i="44"/>
  <c r="N90" i="44"/>
  <c r="V89" i="44"/>
  <c r="U89" i="44"/>
  <c r="T89" i="44"/>
  <c r="S89" i="44"/>
  <c r="R89" i="44"/>
  <c r="Q89" i="44"/>
  <c r="P89" i="44"/>
  <c r="N89" i="44"/>
  <c r="V88" i="44"/>
  <c r="U88" i="44"/>
  <c r="T88" i="44"/>
  <c r="S88" i="44"/>
  <c r="R88" i="44"/>
  <c r="Q88" i="44"/>
  <c r="P88" i="44"/>
  <c r="N88" i="44"/>
  <c r="V87" i="44"/>
  <c r="U87" i="44"/>
  <c r="T87" i="44"/>
  <c r="S87" i="44"/>
  <c r="R87" i="44"/>
  <c r="Q87" i="44"/>
  <c r="P87" i="44"/>
  <c r="N87" i="44"/>
  <c r="V86" i="44"/>
  <c r="U86" i="44"/>
  <c r="T86" i="44"/>
  <c r="S86" i="44"/>
  <c r="R86" i="44"/>
  <c r="Q86" i="44"/>
  <c r="P86" i="44"/>
  <c r="N86" i="44"/>
  <c r="V85" i="44"/>
  <c r="U85" i="44"/>
  <c r="T85" i="44"/>
  <c r="S85" i="44"/>
  <c r="R85" i="44"/>
  <c r="Q85" i="44"/>
  <c r="P85" i="44"/>
  <c r="N85" i="44"/>
  <c r="V84" i="44"/>
  <c r="U84" i="44"/>
  <c r="T84" i="44"/>
  <c r="S84" i="44"/>
  <c r="R84" i="44"/>
  <c r="Q84" i="44"/>
  <c r="P84" i="44"/>
  <c r="N84" i="44"/>
  <c r="V83" i="44"/>
  <c r="U83" i="44"/>
  <c r="T83" i="44"/>
  <c r="S83" i="44"/>
  <c r="R83" i="44"/>
  <c r="Q83" i="44"/>
  <c r="P83" i="44"/>
  <c r="N83" i="44"/>
  <c r="P82" i="44"/>
  <c r="P77" i="44"/>
  <c r="V76" i="44"/>
  <c r="U76" i="44"/>
  <c r="T76" i="44"/>
  <c r="S76" i="44"/>
  <c r="R76" i="44"/>
  <c r="Q76" i="44"/>
  <c r="P76" i="44"/>
  <c r="N76" i="44"/>
  <c r="V75" i="44"/>
  <c r="U75" i="44"/>
  <c r="T75" i="44"/>
  <c r="S75" i="44"/>
  <c r="R75" i="44"/>
  <c r="Q75" i="44"/>
  <c r="P75" i="44"/>
  <c r="N75" i="44"/>
  <c r="V74" i="44"/>
  <c r="U74" i="44"/>
  <c r="T74" i="44"/>
  <c r="S74" i="44"/>
  <c r="R74" i="44"/>
  <c r="Q74" i="44"/>
  <c r="P74" i="44"/>
  <c r="N74" i="44"/>
  <c r="V73" i="44"/>
  <c r="U73" i="44"/>
  <c r="T73" i="44"/>
  <c r="S73" i="44"/>
  <c r="R73" i="44"/>
  <c r="Q73" i="44"/>
  <c r="P73" i="44"/>
  <c r="N73" i="44"/>
  <c r="V72" i="44"/>
  <c r="U72" i="44"/>
  <c r="T72" i="44"/>
  <c r="S72" i="44"/>
  <c r="R72" i="44"/>
  <c r="Q72" i="44"/>
  <c r="P72" i="44"/>
  <c r="N72" i="44"/>
  <c r="V71" i="44"/>
  <c r="U71" i="44"/>
  <c r="T71" i="44"/>
  <c r="S71" i="44"/>
  <c r="R71" i="44"/>
  <c r="Q71" i="44"/>
  <c r="P71" i="44"/>
  <c r="N71" i="44"/>
  <c r="V70" i="44"/>
  <c r="U70" i="44"/>
  <c r="T70" i="44"/>
  <c r="S70" i="44"/>
  <c r="R70" i="44"/>
  <c r="Q70" i="44"/>
  <c r="P70" i="44"/>
  <c r="N70" i="44"/>
  <c r="V69" i="44"/>
  <c r="U69" i="44"/>
  <c r="T69" i="44"/>
  <c r="S69" i="44"/>
  <c r="R69" i="44"/>
  <c r="Q69" i="44"/>
  <c r="P69" i="44"/>
  <c r="N69" i="44"/>
  <c r="V68" i="44"/>
  <c r="U68" i="44"/>
  <c r="T68" i="44"/>
  <c r="S68" i="44"/>
  <c r="R68" i="44"/>
  <c r="Q68" i="44"/>
  <c r="P68" i="44"/>
  <c r="N68" i="44"/>
  <c r="V67" i="44"/>
  <c r="U67" i="44"/>
  <c r="T67" i="44"/>
  <c r="S67" i="44"/>
  <c r="R67" i="44"/>
  <c r="Q67" i="44"/>
  <c r="P67" i="44"/>
  <c r="N67" i="44"/>
  <c r="V66" i="44"/>
  <c r="U66" i="44"/>
  <c r="T66" i="44"/>
  <c r="S66" i="44"/>
  <c r="R66" i="44"/>
  <c r="Q66" i="44"/>
  <c r="P66" i="44"/>
  <c r="N66" i="44"/>
  <c r="V65" i="44"/>
  <c r="U65" i="44"/>
  <c r="T65" i="44"/>
  <c r="S65" i="44"/>
  <c r="R65" i="44"/>
  <c r="Q65" i="44"/>
  <c r="P65" i="44"/>
  <c r="N65" i="44"/>
  <c r="V64" i="44"/>
  <c r="U64" i="44"/>
  <c r="T64" i="44"/>
  <c r="S64" i="44"/>
  <c r="R64" i="44"/>
  <c r="Q64" i="44"/>
  <c r="P64" i="44"/>
  <c r="N64" i="44"/>
  <c r="V63" i="44"/>
  <c r="U63" i="44"/>
  <c r="T63" i="44"/>
  <c r="S63" i="44"/>
  <c r="R63" i="44"/>
  <c r="Q63" i="44"/>
  <c r="P63" i="44"/>
  <c r="N63" i="44"/>
  <c r="V62" i="44"/>
  <c r="U62" i="44"/>
  <c r="T62" i="44"/>
  <c r="S62" i="44"/>
  <c r="R62" i="44"/>
  <c r="Q62" i="44"/>
  <c r="P62" i="44"/>
  <c r="N62" i="44"/>
  <c r="V61" i="44"/>
  <c r="U61" i="44"/>
  <c r="T61" i="44"/>
  <c r="S61" i="44"/>
  <c r="R61" i="44"/>
  <c r="Q61" i="44"/>
  <c r="P61" i="44"/>
  <c r="N61" i="44"/>
  <c r="V60" i="44"/>
  <c r="U60" i="44"/>
  <c r="T60" i="44"/>
  <c r="S60" i="44"/>
  <c r="R60" i="44"/>
  <c r="Q60" i="44"/>
  <c r="P60" i="44"/>
  <c r="N60" i="44"/>
  <c r="V59" i="44"/>
  <c r="U59" i="44"/>
  <c r="T59" i="44"/>
  <c r="S59" i="44"/>
  <c r="R59" i="44"/>
  <c r="Q59" i="44"/>
  <c r="P59" i="44"/>
  <c r="N59" i="44"/>
  <c r="P58" i="44"/>
  <c r="P52" i="44"/>
  <c r="V51" i="44"/>
  <c r="U51" i="44"/>
  <c r="T51" i="44"/>
  <c r="S51" i="44"/>
  <c r="R51" i="44"/>
  <c r="Q51" i="44"/>
  <c r="P51" i="44"/>
  <c r="N51" i="44"/>
  <c r="V50" i="44"/>
  <c r="U50" i="44"/>
  <c r="T50" i="44"/>
  <c r="S50" i="44"/>
  <c r="R50" i="44"/>
  <c r="Q50" i="44"/>
  <c r="P50" i="44"/>
  <c r="N50" i="44"/>
  <c r="V49" i="44"/>
  <c r="U49" i="44"/>
  <c r="T49" i="44"/>
  <c r="S49" i="44"/>
  <c r="R49" i="44"/>
  <c r="Q49" i="44"/>
  <c r="P49" i="44"/>
  <c r="N49" i="44"/>
  <c r="V48" i="44"/>
  <c r="U48" i="44"/>
  <c r="T48" i="44"/>
  <c r="S48" i="44"/>
  <c r="R48" i="44"/>
  <c r="Q48" i="44"/>
  <c r="P48" i="44"/>
  <c r="N48" i="44"/>
  <c r="V47" i="44"/>
  <c r="U47" i="44"/>
  <c r="T47" i="44"/>
  <c r="S47" i="44"/>
  <c r="R47" i="44"/>
  <c r="Q47" i="44"/>
  <c r="P47" i="44"/>
  <c r="N47" i="44"/>
  <c r="V46" i="44"/>
  <c r="U46" i="44"/>
  <c r="T46" i="44"/>
  <c r="S46" i="44"/>
  <c r="R46" i="44"/>
  <c r="Q46" i="44"/>
  <c r="P46" i="44"/>
  <c r="N46" i="44"/>
  <c r="V45" i="44"/>
  <c r="U45" i="44"/>
  <c r="T45" i="44"/>
  <c r="S45" i="44"/>
  <c r="R45" i="44"/>
  <c r="Q45" i="44"/>
  <c r="P45" i="44"/>
  <c r="N45" i="44"/>
  <c r="V44" i="44"/>
  <c r="U44" i="44"/>
  <c r="T44" i="44"/>
  <c r="S44" i="44"/>
  <c r="R44" i="44"/>
  <c r="Q44" i="44"/>
  <c r="P44" i="44"/>
  <c r="N44" i="44"/>
  <c r="V43" i="44"/>
  <c r="U43" i="44"/>
  <c r="T43" i="44"/>
  <c r="S43" i="44"/>
  <c r="R43" i="44"/>
  <c r="Q43" i="44"/>
  <c r="P43" i="44"/>
  <c r="N43" i="44"/>
  <c r="V42" i="44"/>
  <c r="U42" i="44"/>
  <c r="T42" i="44"/>
  <c r="S42" i="44"/>
  <c r="R42" i="44"/>
  <c r="Q42" i="44"/>
  <c r="P42" i="44"/>
  <c r="N42" i="44"/>
  <c r="V41" i="44"/>
  <c r="U41" i="44"/>
  <c r="T41" i="44"/>
  <c r="S41" i="44"/>
  <c r="R41" i="44"/>
  <c r="Q41" i="44"/>
  <c r="P41" i="44"/>
  <c r="N41" i="44"/>
  <c r="V40" i="44"/>
  <c r="U40" i="44"/>
  <c r="T40" i="44"/>
  <c r="S40" i="44"/>
  <c r="R40" i="44"/>
  <c r="Q40" i="44"/>
  <c r="P40" i="44"/>
  <c r="N40" i="44"/>
  <c r="V39" i="44"/>
  <c r="U39" i="44"/>
  <c r="T39" i="44"/>
  <c r="S39" i="44"/>
  <c r="R39" i="44"/>
  <c r="Q39" i="44"/>
  <c r="P39" i="44"/>
  <c r="N39" i="44"/>
  <c r="V38" i="44"/>
  <c r="U38" i="44"/>
  <c r="T38" i="44"/>
  <c r="S38" i="44"/>
  <c r="R38" i="44"/>
  <c r="Q38" i="44"/>
  <c r="P38" i="44"/>
  <c r="N38" i="44"/>
  <c r="V37" i="44"/>
  <c r="U37" i="44"/>
  <c r="T37" i="44"/>
  <c r="S37" i="44"/>
  <c r="R37" i="44"/>
  <c r="Q37" i="44"/>
  <c r="P37" i="44"/>
  <c r="N37" i="44"/>
  <c r="V36" i="44"/>
  <c r="U36" i="44"/>
  <c r="T36" i="44"/>
  <c r="S36" i="44"/>
  <c r="R36" i="44"/>
  <c r="Q36" i="44"/>
  <c r="P36" i="44"/>
  <c r="N36" i="44"/>
  <c r="V35" i="44"/>
  <c r="U35" i="44"/>
  <c r="T35" i="44"/>
  <c r="S35" i="44"/>
  <c r="R35" i="44"/>
  <c r="Q35" i="44"/>
  <c r="P35" i="44"/>
  <c r="N35" i="44"/>
  <c r="V34" i="44"/>
  <c r="U34" i="44"/>
  <c r="T34" i="44"/>
  <c r="S34" i="44"/>
  <c r="R34" i="44"/>
  <c r="Q34" i="44"/>
  <c r="P34" i="44"/>
  <c r="N34" i="44"/>
  <c r="P33" i="44"/>
  <c r="P28" i="44"/>
  <c r="V27" i="44"/>
  <c r="U27" i="44"/>
  <c r="T27" i="44"/>
  <c r="S27" i="44"/>
  <c r="R27" i="44"/>
  <c r="Q27" i="44"/>
  <c r="P27" i="44"/>
  <c r="N27" i="44"/>
  <c r="V26" i="44"/>
  <c r="U26" i="44"/>
  <c r="T26" i="44"/>
  <c r="S26" i="44"/>
  <c r="R26" i="44"/>
  <c r="Q26" i="44"/>
  <c r="P26" i="44"/>
  <c r="N26" i="44"/>
  <c r="V25" i="44"/>
  <c r="U25" i="44"/>
  <c r="T25" i="44"/>
  <c r="S25" i="44"/>
  <c r="R25" i="44"/>
  <c r="Q25" i="44"/>
  <c r="P25" i="44"/>
  <c r="N25" i="44"/>
  <c r="V24" i="44"/>
  <c r="U24" i="44"/>
  <c r="T24" i="44"/>
  <c r="S24" i="44"/>
  <c r="R24" i="44"/>
  <c r="Q24" i="44"/>
  <c r="P24" i="44"/>
  <c r="N24" i="44"/>
  <c r="V23" i="44"/>
  <c r="U23" i="44"/>
  <c r="T23" i="44"/>
  <c r="S23" i="44"/>
  <c r="R23" i="44"/>
  <c r="Q23" i="44"/>
  <c r="P23" i="44"/>
  <c r="N23" i="44"/>
  <c r="V22" i="44"/>
  <c r="U22" i="44"/>
  <c r="T22" i="44"/>
  <c r="S22" i="44"/>
  <c r="R22" i="44"/>
  <c r="Q22" i="44"/>
  <c r="P22" i="44"/>
  <c r="N22" i="44"/>
  <c r="V21" i="44"/>
  <c r="U21" i="44"/>
  <c r="T21" i="44"/>
  <c r="S21" i="44"/>
  <c r="R21" i="44"/>
  <c r="Q21" i="44"/>
  <c r="P21" i="44"/>
  <c r="N21" i="44"/>
  <c r="V20" i="44"/>
  <c r="U20" i="44"/>
  <c r="T20" i="44"/>
  <c r="S20" i="44"/>
  <c r="R20" i="44"/>
  <c r="Q20" i="44"/>
  <c r="P20" i="44"/>
  <c r="N20" i="44"/>
  <c r="V19" i="44"/>
  <c r="U19" i="44"/>
  <c r="T19" i="44"/>
  <c r="S19" i="44"/>
  <c r="R19" i="44"/>
  <c r="Q19" i="44"/>
  <c r="P19" i="44"/>
  <c r="N19" i="44"/>
  <c r="V18" i="44"/>
  <c r="U18" i="44"/>
  <c r="T18" i="44"/>
  <c r="S18" i="44"/>
  <c r="R18" i="44"/>
  <c r="Q18" i="44"/>
  <c r="P18" i="44"/>
  <c r="N18" i="44"/>
  <c r="V17" i="44"/>
  <c r="U17" i="44"/>
  <c r="T17" i="44"/>
  <c r="S17" i="44"/>
  <c r="R17" i="44"/>
  <c r="Q17" i="44"/>
  <c r="P17" i="44"/>
  <c r="N17" i="44"/>
  <c r="V16" i="44"/>
  <c r="U16" i="44"/>
  <c r="T16" i="44"/>
  <c r="S16" i="44"/>
  <c r="R16" i="44"/>
  <c r="Q16" i="44"/>
  <c r="P16" i="44"/>
  <c r="N16" i="44"/>
  <c r="V15" i="44"/>
  <c r="U15" i="44"/>
  <c r="T15" i="44"/>
  <c r="S15" i="44"/>
  <c r="R15" i="44"/>
  <c r="Q15" i="44"/>
  <c r="P15" i="44"/>
  <c r="N15" i="44"/>
  <c r="V14" i="44"/>
  <c r="U14" i="44"/>
  <c r="T14" i="44"/>
  <c r="S14" i="44"/>
  <c r="R14" i="44"/>
  <c r="Q14" i="44"/>
  <c r="P14" i="44"/>
  <c r="N14" i="44"/>
  <c r="V13" i="44"/>
  <c r="U13" i="44"/>
  <c r="T13" i="44"/>
  <c r="S13" i="44"/>
  <c r="R13" i="44"/>
  <c r="Q13" i="44"/>
  <c r="P13" i="44"/>
  <c r="N13" i="44"/>
  <c r="H175" i="44"/>
  <c r="Q175" i="44" s="1"/>
  <c r="H174" i="44"/>
  <c r="H173" i="44"/>
  <c r="H172" i="44"/>
  <c r="H171" i="44"/>
  <c r="H170" i="44"/>
  <c r="H169" i="44"/>
  <c r="H168" i="44"/>
  <c r="H167" i="44"/>
  <c r="H166" i="44"/>
  <c r="H165" i="44"/>
  <c r="H164" i="44"/>
  <c r="H163" i="44"/>
  <c r="H162" i="44"/>
  <c r="H161" i="44"/>
  <c r="H160" i="44"/>
  <c r="H159" i="44"/>
  <c r="H158" i="44"/>
  <c r="H157" i="44"/>
  <c r="H156" i="44"/>
  <c r="I156" i="44" s="1"/>
  <c r="H150" i="44"/>
  <c r="Q150" i="44" s="1"/>
  <c r="H149" i="44"/>
  <c r="H148" i="44"/>
  <c r="H147" i="44"/>
  <c r="H146" i="44"/>
  <c r="H145" i="44"/>
  <c r="H144" i="44"/>
  <c r="H143" i="44"/>
  <c r="H142" i="44"/>
  <c r="H141" i="44"/>
  <c r="H140" i="44"/>
  <c r="H139" i="44"/>
  <c r="H138" i="44"/>
  <c r="H137" i="44"/>
  <c r="H136" i="44"/>
  <c r="H135" i="44"/>
  <c r="H134" i="44"/>
  <c r="H133" i="44"/>
  <c r="H132" i="44"/>
  <c r="H131" i="44"/>
  <c r="Q131" i="44" s="1"/>
  <c r="H126" i="44"/>
  <c r="Q126" i="44" s="1"/>
  <c r="H125" i="44"/>
  <c r="H124" i="44"/>
  <c r="H123" i="44"/>
  <c r="H122" i="44"/>
  <c r="H121" i="44"/>
  <c r="H120" i="44"/>
  <c r="H119" i="44"/>
  <c r="H118" i="44"/>
  <c r="H117" i="44"/>
  <c r="H116" i="44"/>
  <c r="H115" i="44"/>
  <c r="H114" i="44"/>
  <c r="H113" i="44"/>
  <c r="H112" i="44"/>
  <c r="H111" i="44"/>
  <c r="H110" i="44"/>
  <c r="H109" i="44"/>
  <c r="H108" i="44"/>
  <c r="H107" i="44"/>
  <c r="H100" i="44"/>
  <c r="H99" i="44"/>
  <c r="H98" i="44"/>
  <c r="H97" i="44"/>
  <c r="H96" i="44"/>
  <c r="H95" i="44"/>
  <c r="H94" i="44"/>
  <c r="H93" i="44"/>
  <c r="H92" i="44"/>
  <c r="H91" i="44"/>
  <c r="H90" i="44"/>
  <c r="H89" i="44"/>
  <c r="H88" i="44"/>
  <c r="H87" i="44"/>
  <c r="H86" i="44"/>
  <c r="H85" i="44"/>
  <c r="H84" i="44"/>
  <c r="H83" i="44"/>
  <c r="H82" i="44"/>
  <c r="Q82" i="44" s="1"/>
  <c r="H77" i="44"/>
  <c r="Q77" i="44" s="1"/>
  <c r="H76" i="44"/>
  <c r="H75" i="44"/>
  <c r="H74" i="44"/>
  <c r="H73" i="44"/>
  <c r="H72" i="44"/>
  <c r="H71" i="44"/>
  <c r="H70" i="44"/>
  <c r="H69" i="44"/>
  <c r="H68" i="44"/>
  <c r="H67" i="44"/>
  <c r="H66" i="44"/>
  <c r="H65" i="44"/>
  <c r="H64" i="44"/>
  <c r="H63" i="44"/>
  <c r="H62" i="44"/>
  <c r="H61" i="44"/>
  <c r="H60" i="44"/>
  <c r="H59" i="44"/>
  <c r="H58" i="44"/>
  <c r="H52" i="44"/>
  <c r="H51" i="44"/>
  <c r="H50" i="44"/>
  <c r="H49" i="44"/>
  <c r="H48" i="44"/>
  <c r="H47" i="44"/>
  <c r="H46" i="44"/>
  <c r="H45" i="44"/>
  <c r="H44" i="44"/>
  <c r="H43" i="44"/>
  <c r="H42" i="44"/>
  <c r="H41" i="44"/>
  <c r="H40" i="44"/>
  <c r="H39" i="44"/>
  <c r="H38" i="44"/>
  <c r="H37" i="44"/>
  <c r="H36" i="44"/>
  <c r="H35" i="44"/>
  <c r="H34" i="44"/>
  <c r="H33" i="44"/>
  <c r="H28" i="44"/>
  <c r="K27" i="44"/>
  <c r="H27" i="44"/>
  <c r="K26" i="44"/>
  <c r="H26" i="44"/>
  <c r="K25" i="44"/>
  <c r="H25" i="44"/>
  <c r="K24" i="44"/>
  <c r="H24" i="44"/>
  <c r="K23" i="44"/>
  <c r="H23" i="44"/>
  <c r="K22" i="44"/>
  <c r="H22" i="44"/>
  <c r="K21" i="44"/>
  <c r="H21" i="44"/>
  <c r="K20" i="44"/>
  <c r="H20" i="44"/>
  <c r="K19" i="44"/>
  <c r="H19" i="44"/>
  <c r="K18" i="44"/>
  <c r="H18" i="44"/>
  <c r="K17" i="44"/>
  <c r="H17" i="44"/>
  <c r="K16" i="44"/>
  <c r="H16" i="44"/>
  <c r="K15" i="44"/>
  <c r="H15" i="44"/>
  <c r="K14" i="44"/>
  <c r="H14" i="44"/>
  <c r="K13" i="44"/>
  <c r="H13" i="44"/>
  <c r="K12" i="44"/>
  <c r="K11" i="44"/>
  <c r="K10" i="44"/>
  <c r="H9" i="44"/>
  <c r="O32" i="32" l="1"/>
  <c r="O83" i="38"/>
  <c r="O26" i="28"/>
  <c r="O26" i="38"/>
  <c r="O76" i="32"/>
  <c r="K6" i="42"/>
  <c r="O76" i="28"/>
  <c r="N30" i="31"/>
  <c r="N26" i="57"/>
  <c r="O7" i="28"/>
  <c r="O9" i="58"/>
  <c r="K25" i="42"/>
  <c r="K9" i="55"/>
  <c r="P35" i="25"/>
  <c r="N28" i="26"/>
  <c r="N8" i="40"/>
  <c r="N9" i="26"/>
  <c r="P10" i="25"/>
  <c r="N25" i="31"/>
  <c r="O57" i="32"/>
  <c r="P7" i="34"/>
  <c r="N7" i="57"/>
  <c r="L10" i="41"/>
  <c r="K43" i="55"/>
  <c r="K39" i="55"/>
  <c r="O7" i="38"/>
  <c r="O51" i="38"/>
  <c r="O102" i="38"/>
  <c r="O32" i="28"/>
  <c r="O51" i="28"/>
  <c r="K18" i="55"/>
  <c r="O22" i="58"/>
  <c r="L54" i="41"/>
  <c r="O16" i="58"/>
  <c r="K22" i="55"/>
  <c r="K48" i="55"/>
  <c r="Q107" i="44"/>
  <c r="P29" i="25"/>
  <c r="P26" i="34"/>
  <c r="O58" i="38"/>
  <c r="O127" i="38"/>
  <c r="L29" i="41"/>
  <c r="O57" i="28"/>
  <c r="K52" i="55"/>
  <c r="K13" i="55"/>
  <c r="R7" i="28"/>
  <c r="Q58" i="44"/>
  <c r="Q30" i="31"/>
  <c r="N6" i="31"/>
  <c r="O7" i="32"/>
  <c r="O108" i="38"/>
  <c r="K27" i="55"/>
  <c r="O77" i="38"/>
  <c r="R22" i="58"/>
  <c r="S7" i="57"/>
  <c r="N6" i="42"/>
  <c r="R108" i="38"/>
  <c r="P31" i="55"/>
  <c r="Q28" i="44"/>
  <c r="O10" i="41"/>
  <c r="P9" i="55"/>
  <c r="K101" i="44"/>
  <c r="L101" i="44" s="1"/>
  <c r="S101" i="44"/>
  <c r="T101" i="44" s="1"/>
  <c r="R101" i="44"/>
  <c r="M51" i="38"/>
  <c r="M16" i="58"/>
  <c r="T32" i="32"/>
  <c r="S32" i="32"/>
  <c r="L32" i="32"/>
  <c r="M32" i="32" s="1"/>
  <c r="S9" i="26"/>
  <c r="R9" i="26"/>
  <c r="K9" i="26"/>
  <c r="L9" i="26" s="1"/>
  <c r="S156" i="44"/>
  <c r="R156" i="44"/>
  <c r="K156" i="44"/>
  <c r="L156" i="44" s="1"/>
  <c r="L83" i="38"/>
  <c r="M83" i="38" s="1"/>
  <c r="T83" i="38"/>
  <c r="U83" i="38" s="1"/>
  <c r="S83" i="38"/>
  <c r="L108" i="38"/>
  <c r="T108" i="38"/>
  <c r="S108" i="38"/>
  <c r="N22" i="55"/>
  <c r="I22" i="55"/>
  <c r="K10" i="25"/>
  <c r="J57" i="32"/>
  <c r="T7" i="57"/>
  <c r="N9" i="55"/>
  <c r="I77" i="44"/>
  <c r="S29" i="25"/>
  <c r="K29" i="25"/>
  <c r="R51" i="28"/>
  <c r="J51" i="28"/>
  <c r="R26" i="38"/>
  <c r="J26" i="38"/>
  <c r="R51" i="38"/>
  <c r="R127" i="38"/>
  <c r="J127" i="38"/>
  <c r="N27" i="55"/>
  <c r="I27" i="55"/>
  <c r="P27" i="55" s="1"/>
  <c r="J32" i="38"/>
  <c r="Q28" i="26"/>
  <c r="I28" i="26"/>
  <c r="S51" i="38"/>
  <c r="N25" i="42"/>
  <c r="I25" i="42"/>
  <c r="P25" i="42" s="1"/>
  <c r="K35" i="25"/>
  <c r="J58" i="38"/>
  <c r="P22" i="55"/>
  <c r="I126" i="44"/>
  <c r="R76" i="28"/>
  <c r="J76" i="28"/>
  <c r="Q49" i="31"/>
  <c r="I49" i="31"/>
  <c r="R26" i="32"/>
  <c r="J26" i="32"/>
  <c r="T51" i="38"/>
  <c r="U51" i="38" s="1"/>
  <c r="O54" i="41"/>
  <c r="J54" i="41"/>
  <c r="N52" i="55"/>
  <c r="I52" i="55"/>
  <c r="P52" i="55" s="1"/>
  <c r="I150" i="44"/>
  <c r="Q33" i="44"/>
  <c r="Q8" i="40"/>
  <c r="I33" i="44"/>
  <c r="I6" i="31"/>
  <c r="T16" i="58"/>
  <c r="U16" i="58" s="1"/>
  <c r="I175" i="44"/>
  <c r="V26" i="34"/>
  <c r="R77" i="38"/>
  <c r="J77" i="38"/>
  <c r="I58" i="44"/>
  <c r="J32" i="28"/>
  <c r="N39" i="55"/>
  <c r="I39" i="55"/>
  <c r="P39" i="55" s="1"/>
  <c r="I82" i="44"/>
  <c r="J57" i="28"/>
  <c r="R51" i="32"/>
  <c r="J51" i="32"/>
  <c r="R83" i="38"/>
  <c r="O29" i="41"/>
  <c r="J29" i="41"/>
  <c r="Q29" i="41" s="1"/>
  <c r="R27" i="58"/>
  <c r="J27" i="58"/>
  <c r="I107" i="44"/>
  <c r="N13" i="55"/>
  <c r="R9" i="58"/>
  <c r="J22" i="58"/>
  <c r="L22" i="58" s="1"/>
  <c r="M22" i="58" s="1"/>
  <c r="N18" i="55"/>
  <c r="I18" i="55"/>
  <c r="P18" i="55" s="1"/>
  <c r="I131" i="44"/>
  <c r="I6" i="42"/>
  <c r="P48" i="55"/>
  <c r="S54" i="25"/>
  <c r="K54" i="25"/>
  <c r="R26" i="28"/>
  <c r="J26" i="28"/>
  <c r="R102" i="38"/>
  <c r="J102" i="38"/>
  <c r="Q54" i="41"/>
  <c r="I30" i="31"/>
  <c r="N48" i="55"/>
  <c r="T9" i="58"/>
  <c r="V9" i="58" s="1"/>
  <c r="P6" i="42"/>
  <c r="N43" i="55"/>
  <c r="I43" i="55"/>
  <c r="P43" i="55" s="1"/>
  <c r="R7" i="57"/>
  <c r="U7" i="57" s="1"/>
  <c r="J35" i="41"/>
  <c r="Q35" i="41" s="1"/>
  <c r="N31" i="55"/>
  <c r="I28" i="44"/>
  <c r="Q52" i="44"/>
  <c r="Q25" i="31"/>
  <c r="I25" i="31"/>
  <c r="R76" i="32"/>
  <c r="J76" i="32"/>
  <c r="I52" i="44"/>
  <c r="R16" i="58"/>
  <c r="S16" i="58"/>
  <c r="T26" i="57"/>
  <c r="R26" i="57"/>
  <c r="U26" i="57" s="1"/>
  <c r="V26" i="57" s="1"/>
  <c r="W26" i="34"/>
  <c r="X26" i="34" s="1"/>
  <c r="S26" i="34"/>
  <c r="S22" i="58"/>
  <c r="J10" i="41"/>
  <c r="Q10" i="41" s="1"/>
  <c r="J7" i="38"/>
  <c r="T7" i="34"/>
  <c r="U7" i="34"/>
  <c r="S7" i="34"/>
  <c r="R32" i="32"/>
  <c r="L7" i="32"/>
  <c r="T7" i="32"/>
  <c r="S7" i="32"/>
  <c r="R7" i="32"/>
  <c r="J7" i="28"/>
  <c r="T7" i="28" s="1"/>
  <c r="L9" i="58"/>
  <c r="M9" i="58" s="1"/>
  <c r="I8" i="40"/>
  <c r="S8" i="40" s="1"/>
  <c r="U8" i="40" s="1"/>
  <c r="Q9" i="26"/>
  <c r="Q156" i="44"/>
  <c r="H12" i="44"/>
  <c r="L12" i="44" s="1"/>
  <c r="H11" i="44"/>
  <c r="L11" i="44" s="1"/>
  <c r="H10" i="44"/>
  <c r="L10" i="44" s="1"/>
  <c r="I9" i="44"/>
  <c r="T12" i="44"/>
  <c r="S12" i="44"/>
  <c r="R12" i="44"/>
  <c r="P12" i="44"/>
  <c r="U12" i="44" s="1"/>
  <c r="T11" i="44"/>
  <c r="S11" i="44"/>
  <c r="R11" i="44"/>
  <c r="P11" i="44"/>
  <c r="T10" i="44"/>
  <c r="S10" i="44"/>
  <c r="R10" i="44"/>
  <c r="P10" i="44"/>
  <c r="U10" i="44" s="1"/>
  <c r="P9" i="44"/>
  <c r="T156" i="44" l="1"/>
  <c r="V16" i="58"/>
  <c r="V51" i="38"/>
  <c r="W51" i="38" s="1"/>
  <c r="V32" i="32"/>
  <c r="W32" i="32" s="1"/>
  <c r="V83" i="38"/>
  <c r="W83" i="38" s="1"/>
  <c r="U156" i="44"/>
  <c r="V156" i="44" s="1"/>
  <c r="Q12" i="44"/>
  <c r="U9" i="26"/>
  <c r="V9" i="26" s="1"/>
  <c r="T22" i="58"/>
  <c r="U22" i="58" s="1"/>
  <c r="V108" i="38"/>
  <c r="T77" i="38"/>
  <c r="S77" i="38"/>
  <c r="L77" i="38"/>
  <c r="W16" i="58"/>
  <c r="S77" i="44"/>
  <c r="R77" i="44"/>
  <c r="K77" i="44"/>
  <c r="U32" i="32"/>
  <c r="U101" i="44"/>
  <c r="V101" i="44" s="1"/>
  <c r="S25" i="31"/>
  <c r="R25" i="31"/>
  <c r="U25" i="31" s="1"/>
  <c r="K25" i="31"/>
  <c r="L25" i="31" s="1"/>
  <c r="V25" i="31" s="1"/>
  <c r="K131" i="44"/>
  <c r="S131" i="44"/>
  <c r="R131" i="44"/>
  <c r="K126" i="44"/>
  <c r="L126" i="44" s="1"/>
  <c r="S126" i="44"/>
  <c r="R126" i="44"/>
  <c r="M54" i="25"/>
  <c r="T54" i="25"/>
  <c r="W54" i="25" s="1"/>
  <c r="U54" i="25"/>
  <c r="S52" i="44"/>
  <c r="R52" i="44"/>
  <c r="K52" i="44"/>
  <c r="L52" i="44" s="1"/>
  <c r="L57" i="32"/>
  <c r="T57" i="32"/>
  <c r="S57" i="32"/>
  <c r="U7" i="32"/>
  <c r="S49" i="31"/>
  <c r="R49" i="31"/>
  <c r="K49" i="31"/>
  <c r="L49" i="31" s="1"/>
  <c r="W9" i="58"/>
  <c r="S28" i="44"/>
  <c r="R28" i="44"/>
  <c r="K28" i="44"/>
  <c r="M35" i="25"/>
  <c r="N35" i="25" s="1"/>
  <c r="U35" i="25"/>
  <c r="T35" i="25"/>
  <c r="U10" i="25"/>
  <c r="T10" i="25"/>
  <c r="M10" i="25"/>
  <c r="V10" i="25" s="1"/>
  <c r="U9" i="58"/>
  <c r="L102" i="38"/>
  <c r="T102" i="38"/>
  <c r="S102" i="38"/>
  <c r="L57" i="28"/>
  <c r="M57" i="28" s="1"/>
  <c r="T57" i="28"/>
  <c r="S57" i="28"/>
  <c r="K9" i="44"/>
  <c r="L9" i="44" s="1"/>
  <c r="S9" i="44"/>
  <c r="L76" i="28"/>
  <c r="M76" i="28" s="1"/>
  <c r="T76" i="28"/>
  <c r="S76" i="28"/>
  <c r="L32" i="38"/>
  <c r="S32" i="38"/>
  <c r="T32" i="38"/>
  <c r="L51" i="32"/>
  <c r="T51" i="32"/>
  <c r="S51" i="32"/>
  <c r="V51" i="32" s="1"/>
  <c r="W51" i="32" s="1"/>
  <c r="T127" i="38"/>
  <c r="S127" i="38"/>
  <c r="L127" i="38"/>
  <c r="M127" i="38" s="1"/>
  <c r="V32" i="38"/>
  <c r="T26" i="38"/>
  <c r="S26" i="38"/>
  <c r="L26" i="38"/>
  <c r="T26" i="28"/>
  <c r="L26" i="28"/>
  <c r="U26" i="28" s="1"/>
  <c r="S26" i="28"/>
  <c r="K33" i="44"/>
  <c r="L33" i="44" s="1"/>
  <c r="V33" i="44" s="1"/>
  <c r="S33" i="44"/>
  <c r="R33" i="44"/>
  <c r="U33" i="44" s="1"/>
  <c r="T26" i="32"/>
  <c r="S26" i="32"/>
  <c r="L26" i="32"/>
  <c r="T9" i="26"/>
  <c r="L27" i="58"/>
  <c r="T27" i="58"/>
  <c r="V27" i="58" s="1"/>
  <c r="T76" i="32"/>
  <c r="S76" i="32"/>
  <c r="L76" i="32"/>
  <c r="S58" i="44"/>
  <c r="R58" i="44"/>
  <c r="K58" i="44"/>
  <c r="T58" i="44" s="1"/>
  <c r="R30" i="31"/>
  <c r="K30" i="31"/>
  <c r="S30" i="31"/>
  <c r="K175" i="44"/>
  <c r="L175" i="44" s="1"/>
  <c r="S175" i="44"/>
  <c r="R175" i="44"/>
  <c r="L58" i="38"/>
  <c r="T58" i="38"/>
  <c r="S58" i="38"/>
  <c r="S82" i="44"/>
  <c r="R82" i="44"/>
  <c r="K82" i="44"/>
  <c r="T82" i="44" s="1"/>
  <c r="K6" i="31"/>
  <c r="L6" i="31" s="1"/>
  <c r="S6" i="31"/>
  <c r="R6" i="31"/>
  <c r="V7" i="32"/>
  <c r="K107" i="44"/>
  <c r="S107" i="44"/>
  <c r="R107" i="44"/>
  <c r="U107" i="44" s="1"/>
  <c r="S28" i="26"/>
  <c r="R28" i="26"/>
  <c r="K28" i="26"/>
  <c r="L28" i="26" s="1"/>
  <c r="S51" i="28"/>
  <c r="L51" i="28"/>
  <c r="M51" i="28" s="1"/>
  <c r="T51" i="28"/>
  <c r="U108" i="38"/>
  <c r="M108" i="38"/>
  <c r="W108" i="38" s="1"/>
  <c r="T32" i="28"/>
  <c r="S32" i="28"/>
  <c r="V32" i="28" s="1"/>
  <c r="L32" i="28"/>
  <c r="U32" i="28" s="1"/>
  <c r="M29" i="25"/>
  <c r="T29" i="25"/>
  <c r="U29" i="25"/>
  <c r="K150" i="44"/>
  <c r="S150" i="44"/>
  <c r="R150" i="44"/>
  <c r="S7" i="38"/>
  <c r="T7" i="38"/>
  <c r="V7" i="38" s="1"/>
  <c r="L7" i="38"/>
  <c r="M7" i="38" s="1"/>
  <c r="L7" i="57"/>
  <c r="V7" i="57" s="1"/>
  <c r="W7" i="34"/>
  <c r="X7" i="34" s="1"/>
  <c r="V7" i="34"/>
  <c r="M7" i="32"/>
  <c r="W7" i="32" s="1"/>
  <c r="S7" i="28"/>
  <c r="V7" i="28" s="1"/>
  <c r="L7" i="28"/>
  <c r="U7" i="28" s="1"/>
  <c r="K8" i="40"/>
  <c r="L8" i="40" s="1"/>
  <c r="V12" i="44"/>
  <c r="Q10" i="44"/>
  <c r="V10" i="44"/>
  <c r="Q11" i="44"/>
  <c r="R9" i="44"/>
  <c r="Q9" i="44"/>
  <c r="U11" i="44"/>
  <c r="V11" i="44" s="1"/>
  <c r="V77" i="38" l="1"/>
  <c r="T33" i="44"/>
  <c r="U51" i="28"/>
  <c r="V58" i="38"/>
  <c r="U30" i="31"/>
  <c r="W29" i="25"/>
  <c r="V26" i="28"/>
  <c r="U51" i="32"/>
  <c r="T52" i="44"/>
  <c r="T150" i="44"/>
  <c r="L82" i="44"/>
  <c r="U9" i="44"/>
  <c r="V54" i="25"/>
  <c r="T77" i="44"/>
  <c r="V22" i="58"/>
  <c r="W22" i="58" s="1"/>
  <c r="V26" i="38"/>
  <c r="V76" i="28"/>
  <c r="W76" i="28" s="1"/>
  <c r="V57" i="32"/>
  <c r="U175" i="44"/>
  <c r="U57" i="28"/>
  <c r="U57" i="32"/>
  <c r="T131" i="44"/>
  <c r="U6" i="31"/>
  <c r="V6" i="31" s="1"/>
  <c r="V102" i="38"/>
  <c r="L131" i="44"/>
  <c r="L150" i="44"/>
  <c r="T175" i="44"/>
  <c r="U28" i="44"/>
  <c r="U52" i="44"/>
  <c r="U82" i="44"/>
  <c r="V82" i="44" s="1"/>
  <c r="T30" i="31"/>
  <c r="V127" i="38"/>
  <c r="W127" i="38" s="1"/>
  <c r="U77" i="44"/>
  <c r="V77" i="44" s="1"/>
  <c r="T107" i="44"/>
  <c r="L77" i="44"/>
  <c r="W7" i="38"/>
  <c r="T9" i="44"/>
  <c r="L107" i="44"/>
  <c r="V107" i="44" s="1"/>
  <c r="U26" i="32"/>
  <c r="U26" i="38"/>
  <c r="M26" i="38"/>
  <c r="U49" i="31"/>
  <c r="V49" i="31" s="1"/>
  <c r="V26" i="32"/>
  <c r="W26" i="32" s="1"/>
  <c r="U32" i="38"/>
  <c r="M32" i="38"/>
  <c r="W32" i="38" s="1"/>
  <c r="W35" i="25"/>
  <c r="X35" i="25" s="1"/>
  <c r="U58" i="38"/>
  <c r="M58" i="38"/>
  <c r="W58" i="38" s="1"/>
  <c r="U58" i="44"/>
  <c r="U127" i="38"/>
  <c r="V35" i="25"/>
  <c r="M57" i="32"/>
  <c r="W57" i="32" s="1"/>
  <c r="N54" i="25"/>
  <c r="X54" i="25" s="1"/>
  <c r="L58" i="44"/>
  <c r="T28" i="26"/>
  <c r="V175" i="44"/>
  <c r="U76" i="32"/>
  <c r="U76" i="28"/>
  <c r="T28" i="44"/>
  <c r="U126" i="44"/>
  <c r="V126" i="44" s="1"/>
  <c r="T25" i="31"/>
  <c r="V51" i="28"/>
  <c r="W51" i="28" s="1"/>
  <c r="U77" i="38"/>
  <c r="M77" i="38"/>
  <c r="W77" i="38" s="1"/>
  <c r="V29" i="25"/>
  <c r="N29" i="25"/>
  <c r="U28" i="26"/>
  <c r="V28" i="26" s="1"/>
  <c r="V76" i="32"/>
  <c r="W76" i="32" s="1"/>
  <c r="U102" i="38"/>
  <c r="M102" i="38"/>
  <c r="L28" i="44"/>
  <c r="T126" i="44"/>
  <c r="U27" i="58"/>
  <c r="M27" i="58"/>
  <c r="W27" i="58" s="1"/>
  <c r="N10" i="25"/>
  <c r="U131" i="44"/>
  <c r="T6" i="31"/>
  <c r="V9" i="44"/>
  <c r="M32" i="28"/>
  <c r="W32" i="28" s="1"/>
  <c r="M26" i="28"/>
  <c r="V52" i="44"/>
  <c r="U150" i="44"/>
  <c r="L30" i="31"/>
  <c r="V30" i="31" s="1"/>
  <c r="V57" i="28"/>
  <c r="W57" i="28" s="1"/>
  <c r="W10" i="25"/>
  <c r="T49" i="31"/>
  <c r="U7" i="38"/>
  <c r="M7" i="28"/>
  <c r="W7" i="28" s="1"/>
  <c r="V8" i="40"/>
  <c r="L10" i="40"/>
  <c r="T8" i="40"/>
  <c r="X29" i="25" l="1"/>
  <c r="W26" i="28"/>
  <c r="W26" i="38"/>
  <c r="V150" i="44"/>
  <c r="V28" i="44"/>
  <c r="W102" i="38"/>
  <c r="V131" i="44"/>
  <c r="V58" i="44"/>
  <c r="X10" i="25"/>
  <c r="O7" i="44"/>
  <c r="O6" i="44"/>
  <c r="N156" i="44" l="1"/>
  <c r="N107" i="44"/>
  <c r="N58" i="44"/>
  <c r="N77" i="44"/>
  <c r="N150" i="44"/>
  <c r="N101" i="44"/>
  <c r="N52" i="44"/>
  <c r="N175" i="44"/>
  <c r="N126" i="44"/>
  <c r="N131" i="44"/>
  <c r="N82" i="44"/>
  <c r="N33" i="44"/>
  <c r="N28" i="44"/>
  <c r="N12" i="44"/>
  <c r="N11" i="44"/>
  <c r="N10" i="44"/>
  <c r="N9" i="44"/>
  <c r="J30" i="41"/>
  <c r="M27" i="32" l="1"/>
  <c r="L53" i="44"/>
  <c r="L29" i="44"/>
  <c r="N55" i="25"/>
  <c r="N30" i="25"/>
  <c r="M27" i="28"/>
  <c r="M52" i="28"/>
  <c r="M77" i="28"/>
  <c r="L54" i="44" l="1"/>
  <c r="J55" i="41"/>
  <c r="J56" i="41" s="1"/>
  <c r="M103" i="38"/>
  <c r="M52" i="38"/>
  <c r="L151" i="44"/>
  <c r="L102" i="44"/>
  <c r="M17" i="58"/>
  <c r="M28" i="58"/>
  <c r="L27" i="57"/>
  <c r="I26" i="42"/>
  <c r="M52" i="32"/>
  <c r="M77" i="32"/>
  <c r="I53" i="55"/>
  <c r="C34" i="56"/>
  <c r="I44" i="55"/>
  <c r="I32" i="55"/>
  <c r="I23" i="55"/>
  <c r="A3" i="22"/>
  <c r="A2" i="22"/>
  <c r="M128" i="38"/>
  <c r="L50" i="31"/>
  <c r="L26" i="31"/>
  <c r="M78" i="38"/>
  <c r="L176" i="44"/>
  <c r="L127" i="44"/>
  <c r="L78" i="44"/>
  <c r="M27" i="38"/>
  <c r="N27" i="34"/>
  <c r="L29" i="26"/>
  <c r="C18" i="1"/>
  <c r="C14" i="1"/>
  <c r="C10" i="1"/>
  <c r="L1" i="44"/>
  <c r="L1" i="40"/>
  <c r="L2" i="40" l="1"/>
  <c r="M2" i="58"/>
  <c r="L1" i="26"/>
  <c r="M1" i="58"/>
  <c r="A3" i="56"/>
  <c r="M3" i="58"/>
  <c r="N1" i="25"/>
  <c r="L51" i="31"/>
  <c r="I54" i="55"/>
  <c r="M104" i="38"/>
  <c r="M53" i="38"/>
  <c r="I14" i="55"/>
  <c r="I33" i="55" s="1"/>
  <c r="L103" i="44"/>
  <c r="L152" i="44"/>
  <c r="I1" i="55"/>
  <c r="L177" i="44"/>
  <c r="L3" i="40"/>
  <c r="J3" i="41"/>
  <c r="N3" i="25"/>
  <c r="L3" i="44"/>
  <c r="L3" i="26"/>
  <c r="I3" i="55"/>
  <c r="N2" i="25"/>
  <c r="L2" i="26"/>
  <c r="J2" i="41"/>
  <c r="I2" i="55"/>
  <c r="A2" i="56"/>
  <c r="L2" i="44"/>
  <c r="A1" i="56"/>
  <c r="J1" i="41"/>
  <c r="I55" i="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miiko.hamanaka</author>
  </authors>
  <commentList>
    <comment ref="O8" authorId="0" shapeId="0" xr:uid="{00000000-0006-0000-0000-000001000000}">
      <text>
        <r>
          <rPr>
            <sz val="10"/>
            <color indexed="81"/>
            <rFont val="Meiryo UI"/>
            <family val="3"/>
            <charset val="128"/>
          </rPr>
          <t>5、10、15のいずれかを記入してください
（単位は記入不要です）</t>
        </r>
      </text>
    </comment>
    <comment ref="H52" authorId="1" shapeId="0" xr:uid="{00000000-0006-0000-0000-000002000000}">
      <text>
        <r>
          <rPr>
            <b/>
            <sz val="9"/>
            <color indexed="81"/>
            <rFont val="メイリオ"/>
            <family val="3"/>
            <charset val="128"/>
          </rPr>
          <t>JPF事務局:</t>
        </r>
        <r>
          <rPr>
            <sz val="9"/>
            <color indexed="81"/>
            <rFont val="メイリオ"/>
            <family val="3"/>
            <charset val="128"/>
          </rPr>
          <t xml:space="preserve">
適用比率を用いて算出してください
</t>
        </r>
      </text>
    </comment>
  </commentList>
</comments>
</file>

<file path=xl/sharedStrings.xml><?xml version="1.0" encoding="utf-8"?>
<sst xmlns="http://schemas.openxmlformats.org/spreadsheetml/2006/main" count="1877" uniqueCount="279">
  <si>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</si>
  <si>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</si>
  <si>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</si>
  <si>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</si>
  <si>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</si>
  <si>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</si>
  <si>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</si>
  <si>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</si>
  <si>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</si>
  <si>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</si>
  <si>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</si>
  <si>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</si>
  <si>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</si>
  <si>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</si>
  <si>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収支一覧</t>
    <rPh sb="0" eb="2">
      <t>シュウシ</t>
    </rPh>
    <rPh sb="2" eb="4">
      <t>イチラン</t>
    </rPh>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</si>
  <si>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</si>
  <si>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</si>
  <si>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</si>
  <si>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</si>
  <si>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</si>
  <si>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</si>
  <si>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</si>
  <si>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</si>
  <si>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</si>
  <si>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</si>
  <si>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</si>
  <si>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</si>
  <si>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</si>
  <si>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</si>
  <si>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</si>
  <si>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</si>
  <si>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</si>
  <si>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</si>
  <si>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</si>
  <si>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</si>
  <si>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</si>
  <si>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</si>
  <si>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</si>
  <si>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</si>
  <si>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</si>
  <si>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</si>
  <si>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</si>
  <si>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t>
    <phoneticPr fontId="3"/>
  </si>
  <si>
    <t>(1)直接事業費</t>
    <rPh sb="3" eb="5">
      <t>チョクセツ</t>
    </rPh>
    <rPh sb="5" eb="8">
      <t>ジギョウヒ</t>
    </rPh>
    <phoneticPr fontId="3"/>
  </si>
  <si>
    <t>(2)渡航費</t>
    <rPh sb="3" eb="6">
      <t>トコウヒ</t>
    </rPh>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</si>
  <si>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</si>
  <si>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</si>
  <si>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</si>
  <si>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</si>
  <si>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</si>
  <si>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(3)現地事業管理・運営費</t>
    <rPh sb="3" eb="5">
      <t>ゲンチ</t>
    </rPh>
    <rPh sb="5" eb="7">
      <t>ジギョウ</t>
    </rPh>
    <rPh sb="7" eb="9">
      <t>カンリ</t>
    </rPh>
    <rPh sb="10" eb="13">
      <t>ウンエイヒ</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</si>
  <si>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</si>
  <si>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</si>
  <si>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</si>
  <si>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</si>
  <si>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</si>
  <si>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</si>
  <si>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</si>
  <si>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①国内交通費</t>
    <rPh sb="1" eb="3">
      <t>コクナイ</t>
    </rPh>
    <rPh sb="3" eb="6">
      <t>コウツウヒ</t>
    </rPh>
    <phoneticPr fontId="3"/>
  </si>
  <si>
    <t>②航空旅費</t>
    <rPh sb="1" eb="3">
      <t>コウクウ</t>
    </rPh>
    <rPh sb="3" eb="5">
      <t>リョヒ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</si>
  <si>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</si>
  <si>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</si>
  <si>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</si>
  <si>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</si>
  <si>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</si>
  <si>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⑦国際スタッフ人件費</t>
    <rPh sb="1" eb="3">
      <t>コクサイ</t>
    </rPh>
    <rPh sb="7" eb="10">
      <t>ジンケンヒ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</si>
  <si>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</si>
  <si>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</si>
  <si>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</si>
  <si>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</si>
  <si>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</si>
  <si>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(2) 渡航費(国際スタッフ・
     本部スタッフ・専門家)</t>
    <rPh sb="4" eb="7">
      <t>トコウヒ</t>
    </rPh>
    <rPh sb="8" eb="10">
      <t>コクサイ</t>
    </rPh>
    <rPh sb="21" eb="23">
      <t>ホンブ</t>
    </rPh>
    <rPh sb="28" eb="31">
      <t>センモンカ</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</si>
  <si>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</si>
  <si>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</si>
  <si>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</si>
  <si>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</si>
  <si>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</si>
  <si>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</si>
  <si>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</si>
  <si>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</si>
  <si>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</si>
  <si>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</si>
  <si>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</si>
  <si>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ルート</t>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</si>
  <si>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</si>
  <si>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</si>
  <si>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渡航者名
(氏名を記載)</t>
    <rPh sb="0" eb="2">
      <t>トコウ</t>
    </rPh>
    <rPh sb="2" eb="3">
      <t>シャ</t>
    </rPh>
    <rPh sb="3" eb="4">
      <t>メイ</t>
    </rPh>
    <rPh sb="6" eb="8">
      <t>シメイ</t>
    </rPh>
    <rPh sb="9" eb="11">
      <t>キサイ</t>
    </rPh>
    <phoneticPr fontId="3"/>
  </si>
  <si>
    <t>(B)</t>
    <phoneticPr fontId="3"/>
  </si>
  <si>
    <t>(A)</t>
    <phoneticPr fontId="3"/>
  </si>
  <si>
    <t>-</t>
    <phoneticPr fontId="3"/>
  </si>
  <si>
    <t>収入　計</t>
    <rPh sb="0" eb="2">
      <t>シュウニュウ</t>
    </rPh>
    <rPh sb="3" eb="4">
      <t>ケイ</t>
    </rPh>
    <phoneticPr fontId="3"/>
  </si>
  <si>
    <t>支出　計</t>
    <rPh sb="0" eb="2">
      <t>シシュツ</t>
    </rPh>
    <rPh sb="3" eb="4">
      <t>ケイ</t>
    </rPh>
    <phoneticPr fontId="3"/>
  </si>
  <si>
    <t>1(2)　 渡航費(国際スタッフ・本部スタッフ・専門家)</t>
    <rPh sb="6" eb="9">
      <t>トコウヒ</t>
    </rPh>
    <rPh sb="10" eb="12">
      <t>コクサイ</t>
    </rPh>
    <rPh sb="17" eb="19">
      <t>ホンブ</t>
    </rPh>
    <rPh sb="24" eb="27">
      <t>センモンカ</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</si>
  <si>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</si>
  <si>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</si>
  <si>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</si>
  <si>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</si>
  <si>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 xml:space="preserve">          総計</t>
    <rPh sb="10" eb="12">
      <t>ソウケイ</t>
    </rPh>
    <phoneticPr fontId="3"/>
  </si>
  <si>
    <t>③日当</t>
    <rPh sb="1" eb="3">
      <t>ニットウ</t>
    </rPh>
    <phoneticPr fontId="3"/>
  </si>
  <si>
    <t>④宿泊費</t>
    <rPh sb="1" eb="4">
      <t>シュクハクヒ</t>
    </rPh>
    <phoneticPr fontId="3"/>
  </si>
  <si>
    <t>④宿泊費</t>
    <rPh sb="1" eb="4">
      <t>シュクハクヒ</t>
    </rPh>
    <phoneticPr fontId="3"/>
  </si>
  <si>
    <t>⑤保険料</t>
    <rPh sb="1" eb="3">
      <t>ホケン</t>
    </rPh>
    <rPh sb="3" eb="4">
      <t>リョウ</t>
    </rPh>
    <phoneticPr fontId="3"/>
  </si>
  <si>
    <t>⑥査証・滞在許可書取得費</t>
    <rPh sb="1" eb="3">
      <t>サショウ</t>
    </rPh>
    <rPh sb="4" eb="6">
      <t>タイザイ</t>
    </rPh>
    <rPh sb="6" eb="8">
      <t>キョカ</t>
    </rPh>
    <rPh sb="8" eb="9">
      <t>ショ</t>
    </rPh>
    <rPh sb="9" eb="11">
      <t>シュトク</t>
    </rPh>
    <rPh sb="11" eb="12">
      <t>ヒ</t>
    </rPh>
    <phoneticPr fontId="3"/>
  </si>
  <si>
    <t>⑦予防接種費用</t>
    <rPh sb="1" eb="3">
      <t>ヨボウ</t>
    </rPh>
    <rPh sb="3" eb="5">
      <t>セッシュ</t>
    </rPh>
    <rPh sb="5" eb="7">
      <t>ヒヨウ</t>
    </rPh>
    <phoneticPr fontId="3"/>
  </si>
  <si>
    <t>賃貸場所/事務所か宿舎か明記</t>
    <rPh sb="0" eb="2">
      <t>チンタイ</t>
    </rPh>
    <rPh sb="2" eb="4">
      <t>バショ</t>
    </rPh>
    <rPh sb="5" eb="7">
      <t>ジム</t>
    </rPh>
    <rPh sb="7" eb="8">
      <t>ショ</t>
    </rPh>
    <rPh sb="9" eb="11">
      <t>シュクシャ</t>
    </rPh>
    <rPh sb="12" eb="14">
      <t>メイキ</t>
    </rPh>
    <phoneticPr fontId="3"/>
  </si>
  <si>
    <t>該当日もしくは該当期間(年月日を記載)</t>
    <rPh sb="0" eb="2">
      <t>ガイトウ</t>
    </rPh>
    <rPh sb="2" eb="3">
      <t>ビ</t>
    </rPh>
    <rPh sb="7" eb="9">
      <t>ガイトウ</t>
    </rPh>
    <rPh sb="9" eb="11">
      <t>キカン</t>
    </rPh>
    <rPh sb="12" eb="15">
      <t>ネンガッピ</t>
    </rPh>
    <rPh sb="16" eb="18">
      <t>キサイ</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</si>
  <si>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</si>
  <si>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</si>
  <si>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</si>
  <si>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</si>
  <si>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</si>
  <si>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国内交通費 計</t>
    <rPh sb="0" eb="2">
      <t>コクナイ</t>
    </rPh>
    <rPh sb="2" eb="5">
      <t>コウツウヒ</t>
    </rPh>
    <rPh sb="6" eb="7">
      <t>ケイ</t>
    </rPh>
    <phoneticPr fontId="3"/>
  </si>
  <si>
    <t>航空旅費 計</t>
    <rPh sb="0" eb="2">
      <t>コウクウ</t>
    </rPh>
    <rPh sb="2" eb="4">
      <t>リョヒ</t>
    </rPh>
    <rPh sb="5" eb="6">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</si>
  <si>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</si>
  <si>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</si>
  <si>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</si>
  <si>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 xml:space="preserve">   (2)渡航費 合計</t>
    <rPh sb="6" eb="9">
      <t>トコウヒ</t>
    </rPh>
    <rPh sb="10" eb="11">
      <t>ゴウ</t>
    </rPh>
    <rPh sb="11" eb="12">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</si>
  <si>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</si>
  <si>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</si>
  <si>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</si>
  <si>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</si>
  <si>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</si>
  <si>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国際スタッフ人件費 計</t>
    <rPh sb="0" eb="2">
      <t>コクサイ</t>
    </rPh>
    <rPh sb="6" eb="9">
      <t>ジンケンヒ</t>
    </rPh>
    <rPh sb="10" eb="11">
      <t>ケイ</t>
    </rPh>
    <phoneticPr fontId="3"/>
  </si>
  <si>
    <t>⑨セキュリティ・労働安全管理費</t>
    <rPh sb="8" eb="10">
      <t>ロウドウ</t>
    </rPh>
    <rPh sb="10" eb="12">
      <t>アンゼン</t>
    </rPh>
    <rPh sb="12" eb="14">
      <t>カンリ</t>
    </rPh>
    <rPh sb="14" eb="15">
      <t>ヒ</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</si>
  <si>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</si>
  <si>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</si>
  <si>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</si>
  <si>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</si>
  <si>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</si>
  <si>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</si>
  <si>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</si>
  <si>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</si>
  <si>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</si>
  <si>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</si>
  <si>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</si>
  <si>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</si>
  <si>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</si>
  <si>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</si>
  <si>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</si>
  <si>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</si>
  <si>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1(3)⑦ 国際スタッフ人件費</t>
    <rPh sb="6" eb="8">
      <t>コクサイ</t>
    </rPh>
    <rPh sb="12" eb="15">
      <t>ジンケンヒ</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</si>
  <si>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</si>
  <si>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</si>
  <si>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</si>
  <si>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４　外部調査費</t>
    <rPh sb="2" eb="4">
      <t>ガイブ</t>
    </rPh>
    <rPh sb="4" eb="6">
      <t>チョウサ</t>
    </rPh>
    <rPh sb="6" eb="7">
      <t>ヒ</t>
    </rPh>
    <phoneticPr fontId="3"/>
  </si>
  <si>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</si>
  <si>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</si>
  <si>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</si>
  <si>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</si>
  <si>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</si>
  <si>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</si>
  <si>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一般管理費等　支出サマリー</t>
    <rPh sb="0" eb="2">
      <t>イッパン</t>
    </rPh>
    <rPh sb="2" eb="5">
      <t>カンリヒ</t>
    </rPh>
    <rPh sb="5" eb="6">
      <t>トウ</t>
    </rPh>
    <rPh sb="7" eb="9">
      <t>シシュツ</t>
    </rPh>
    <phoneticPr fontId="3"/>
  </si>
  <si>
    <t>項目</t>
  </si>
  <si>
    <t>費目</t>
  </si>
  <si>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</si>
  <si>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</si>
  <si>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</si>
  <si>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</si>
  <si>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</si>
  <si>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</si>
  <si>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</si>
  <si>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</si>
  <si>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</si>
  <si>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</si>
  <si>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</si>
  <si>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</si>
  <si>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</si>
  <si>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</si>
  <si>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</si>
  <si>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</si>
  <si>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</si>
  <si>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</si>
  <si>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</si>
  <si>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</si>
  <si>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</si>
  <si>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</si>
  <si>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</si>
  <si>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</si>
  <si>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</si>
  <si>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</si>
  <si>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</si>
  <si>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</si>
  <si>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</si>
  <si>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</si>
  <si>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２．付加利益</t>
    <rPh sb="2" eb="4">
      <t>フカ</t>
    </rPh>
    <rPh sb="4" eb="6">
      <t>リエキ</t>
    </rPh>
    <phoneticPr fontId="3"/>
  </si>
  <si>
    <t>XXX</t>
    <phoneticPr fontId="3"/>
  </si>
  <si>
    <t>XXX 計</t>
    <rPh sb="4" eb="5">
      <t>ケイ</t>
    </rPh>
    <phoneticPr fontId="3"/>
  </si>
  <si>
    <t>4　外部調査費　</t>
    <rPh sb="2" eb="4">
      <t>ガイブ</t>
    </rPh>
    <rPh sb="4" eb="6">
      <t>チョウサ</t>
    </rPh>
    <rPh sb="6" eb="7">
      <t>ヒ</t>
    </rPh>
    <phoneticPr fontId="3"/>
  </si>
  <si>
    <t>自己資金</t>
    <rPh sb="0" eb="2">
      <t>ジコ</t>
    </rPh>
    <rPh sb="2" eb="4">
      <t>シキン</t>
    </rPh>
    <phoneticPr fontId="3"/>
  </si>
  <si>
    <t>総計</t>
    <rPh sb="0" eb="2">
      <t>ソウケイ</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</si>
  <si>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</si>
  <si>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会計項目</t>
    <rPh sb="0" eb="2">
      <t>カイケイ</t>
    </rPh>
    <rPh sb="2" eb="4">
      <t>コウモク</t>
    </rPh>
    <phoneticPr fontId="3"/>
  </si>
  <si>
    <t>(1)直接事業費①コンポーネント1</t>
    <rPh sb="3" eb="5">
      <t>チョクセツ</t>
    </rPh>
    <rPh sb="5" eb="8">
      <t>ジギョウヒ</t>
    </rPh>
    <phoneticPr fontId="3"/>
  </si>
  <si>
    <t>1(3)国際スタッフ、現地スタッフ⑦国際スタッフ人件費</t>
    <rPh sb="4" eb="6">
      <t>コクサイ</t>
    </rPh>
    <rPh sb="11" eb="13">
      <t>ゲンチ</t>
    </rPh>
    <rPh sb="18" eb="20">
      <t>コクサイ</t>
    </rPh>
    <rPh sb="24" eb="27">
      <t>ジンケンヒ</t>
    </rPh>
    <phoneticPr fontId="3"/>
  </si>
  <si>
    <t>各費目ごとに合計が分かるように、必要な費目のフォーマットを追加する（以下は例）</t>
    <rPh sb="16" eb="18">
      <t>ヒツヨウ</t>
    </rPh>
    <rPh sb="19" eb="21">
      <t>ヒモク</t>
    </rPh>
    <rPh sb="34" eb="36">
      <t>イカ</t>
    </rPh>
    <rPh sb="37" eb="38">
      <t>レイ</t>
    </rPh>
    <phoneticPr fontId="3"/>
  </si>
  <si>
    <t>３　一般管理費</t>
    <rPh sb="2" eb="4">
      <t>イッパン</t>
    </rPh>
    <rPh sb="4" eb="6">
      <t>カンリ</t>
    </rPh>
    <rPh sb="6" eb="7">
      <t>ヒ</t>
    </rPh>
    <phoneticPr fontId="3"/>
  </si>
  <si>
    <t>3　　  一般管理費</t>
    <rPh sb="5" eb="7">
      <t>イッパン</t>
    </rPh>
    <rPh sb="7" eb="9">
      <t>カンリ</t>
    </rPh>
    <rPh sb="9" eb="10">
      <t>ヒ</t>
    </rPh>
    <phoneticPr fontId="3"/>
  </si>
  <si>
    <t>4　　  外部調査費</t>
    <rPh sb="5" eb="7">
      <t>ガイブ</t>
    </rPh>
    <rPh sb="7" eb="9">
      <t>チョウサ</t>
    </rPh>
    <rPh sb="9" eb="10">
      <t>ヒ</t>
    </rPh>
    <phoneticPr fontId="3"/>
  </si>
  <si>
    <t>　4 外部調査費 合計</t>
    <rPh sb="3" eb="5">
      <t>ガイブ</t>
    </rPh>
    <rPh sb="5" eb="7">
      <t>チョウサ</t>
    </rPh>
    <rPh sb="7" eb="8">
      <t>ヒ</t>
    </rPh>
    <rPh sb="9" eb="10">
      <t>ゴウ</t>
    </rPh>
    <rPh sb="10" eb="11">
      <t>ケイ</t>
    </rPh>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</si>
  <si>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</si>
  <si>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</si>
  <si>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(１)一般管理費</t>
    <rPh sb="3" eb="5">
      <t>イッパン</t>
    </rPh>
    <rPh sb="5" eb="8">
      <t>カンリヒ</t>
    </rPh>
    <phoneticPr fontId="3"/>
  </si>
  <si>
    <t>（1）一般管理費 計</t>
    <rPh sb="3" eb="5">
      <t>イッパン</t>
    </rPh>
    <rPh sb="5" eb="7">
      <t>カンリ</t>
    </rPh>
    <phoneticPr fontId="3"/>
  </si>
  <si>
    <t>3 一般管理費 合計</t>
    <rPh sb="2" eb="4">
      <t>イッパン</t>
    </rPh>
    <rPh sb="4" eb="7">
      <t>カンリヒ</t>
    </rPh>
    <rPh sb="8" eb="9">
      <t>ゴウ</t>
    </rPh>
    <rPh sb="9" eb="10">
      <t>ケイ</t>
    </rPh>
    <phoneticPr fontId="3"/>
  </si>
  <si>
    <t>20％以上減があった場合、理由を記載</t>
    <phoneticPr fontId="3"/>
  </si>
  <si>
    <t>①コンポーネント1 計</t>
    <rPh sb="10" eb="11">
      <t>ケイ</t>
    </rPh>
    <phoneticPr fontId="3"/>
  </si>
  <si>
    <t>②コンポーネント2 計</t>
    <rPh sb="10" eb="11">
      <t>ケイ</t>
    </rPh>
    <phoneticPr fontId="3"/>
  </si>
  <si>
    <t>③コンポーネント3 計</t>
    <rPh sb="10" eb="11">
      <t>ケイ</t>
    </rPh>
    <phoneticPr fontId="3"/>
  </si>
  <si>
    <t>国際スタッフ人件費　計</t>
    <rPh sb="0" eb="2">
      <t>コクサイ</t>
    </rPh>
    <rPh sb="6" eb="9">
      <t>ジンケンヒ</t>
    </rPh>
    <rPh sb="10" eb="11">
      <t>ケイ</t>
    </rPh>
    <phoneticPr fontId="3"/>
  </si>
  <si>
    <t>現地雇用スタッフ人件費　計</t>
    <rPh sb="0" eb="2">
      <t>ゲンチ</t>
    </rPh>
    <rPh sb="2" eb="4">
      <t>コヨウ</t>
    </rPh>
    <rPh sb="8" eb="11">
      <t>ジンケンヒ</t>
    </rPh>
    <rPh sb="12" eb="13">
      <t>ケイ</t>
    </rPh>
    <phoneticPr fontId="3"/>
  </si>
  <si>
    <t>本部スタッフ人件費　計</t>
    <rPh sb="0" eb="2">
      <t>ホンブ</t>
    </rPh>
    <rPh sb="6" eb="9">
      <t>ジンケンヒ</t>
    </rPh>
    <rPh sb="10" eb="11">
      <t>ケイ</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</si>
  <si>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</si>
  <si>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t>XXXXXXXXXXX（XXXX）（プログラム名（期））</t>
    <phoneticPr fontId="3"/>
  </si>
  <si>
    <t>XXXXXXXXXXX（事業名）</t>
    <phoneticPr fontId="3"/>
  </si>
  <si>
    <t>XXXXXXXXXXX（団体名）</t>
    <phoneticPr fontId="3"/>
  </si>
  <si>
    <t>一般管理費等
適用比率</t>
    <rPh sb="0" eb="2">
      <t>イッパン</t>
    </rPh>
    <rPh sb="2" eb="5">
      <t>カンリヒ</t>
    </rPh>
    <rPh sb="5" eb="6">
      <t>トウ</t>
    </rPh>
    <rPh sb="7" eb="9">
      <t>テキヨウ</t>
    </rPh>
    <rPh sb="9" eb="11">
      <t>ヒリツ</t>
    </rPh>
    <phoneticPr fontId="3"/>
  </si>
  <si>
    <r>
      <t>予算執行状況</t>
    </r>
    <r>
      <rPr>
        <i/>
        <sz val="11"/>
        <color indexed="12"/>
        <rFont val="メイリオ"/>
        <family val="3"/>
        <charset val="128"/>
      </rPr>
      <t>（原則1頁以内）</t>
    </r>
    <phoneticPr fontId="3"/>
  </si>
  <si>
    <t>①コンポーネント1 / 1-1●●</t>
    <phoneticPr fontId="3"/>
  </si>
  <si>
    <t>①コンポーネント1 / 1-1 計</t>
    <rPh sb="16" eb="17">
      <t>ケイ</t>
    </rPh>
    <phoneticPr fontId="3"/>
  </si>
  <si>
    <t>①コンポーネント1 / 1-2 ●●</t>
    <phoneticPr fontId="3"/>
  </si>
  <si>
    <t>①コンポーネント1 / 1-2 計</t>
    <rPh sb="16" eb="17">
      <t>ケイ</t>
    </rPh>
    <phoneticPr fontId="3"/>
  </si>
  <si>
    <t>②コンポーネント2 / 2-1 ●●</t>
    <phoneticPr fontId="3"/>
  </si>
  <si>
    <t>②コンポーネント2 / 2-1 計</t>
    <rPh sb="16" eb="17">
      <t>ケイ</t>
    </rPh>
    <phoneticPr fontId="3"/>
  </si>
  <si>
    <t>②コンポーネント2 / 2-2 ●●</t>
    <phoneticPr fontId="3"/>
  </si>
  <si>
    <t>②コンポーネント2 / 2-2 計</t>
    <rPh sb="16" eb="17">
      <t>ケイ</t>
    </rPh>
    <phoneticPr fontId="3"/>
  </si>
  <si>
    <t>③コンポーネント3 / 3-1●●</t>
    <phoneticPr fontId="3"/>
  </si>
  <si>
    <t>③コンポーネント3 /3-1 計</t>
    <rPh sb="15" eb="16">
      <t>ケイ</t>
    </rPh>
    <phoneticPr fontId="3"/>
  </si>
  <si>
    <t>③コンポーネント3 / 3-2 ●●</t>
    <phoneticPr fontId="3"/>
  </si>
  <si>
    <t>③コンポーネント3 / 3-2 計</t>
    <rPh sb="16" eb="17">
      <t>ケイ</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</si>
  <si>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</si>
  <si>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</si>
  <si>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⑦国際スタッフ人件費　現地事業統括</t>
    <rPh sb="1" eb="3">
      <t>コクサイ</t>
    </rPh>
    <rPh sb="7" eb="10">
      <t>ジンケンヒ</t>
    </rPh>
    <rPh sb="11" eb="13">
      <t>ゲンチ</t>
    </rPh>
    <rPh sb="13" eb="15">
      <t>ジギョウ</t>
    </rPh>
    <rPh sb="15" eb="17">
      <t>トウカツ</t>
    </rPh>
    <phoneticPr fontId="3"/>
  </si>
  <si>
    <t>国際スタッフ人件費　現地事業統括 　計</t>
    <rPh sb="0" eb="2">
      <t>コクサイ</t>
    </rPh>
    <rPh sb="6" eb="9">
      <t>ジンケンヒ</t>
    </rPh>
    <rPh sb="10" eb="12">
      <t>ゲンチ</t>
    </rPh>
    <rPh sb="12" eb="14">
      <t>ジギョウ</t>
    </rPh>
    <rPh sb="14" eb="16">
      <t>トウカツ</t>
    </rPh>
    <rPh sb="18" eb="19">
      <t>ケイ</t>
    </rPh>
    <phoneticPr fontId="3"/>
  </si>
  <si>
    <t>⑦国際スタッフ人件費　現地事業担当</t>
    <rPh sb="1" eb="3">
      <t>コクサイ</t>
    </rPh>
    <rPh sb="7" eb="10">
      <t>ジンケンヒ</t>
    </rPh>
    <rPh sb="11" eb="13">
      <t>ゲンチ</t>
    </rPh>
    <rPh sb="13" eb="15">
      <t>ジギョウ</t>
    </rPh>
    <rPh sb="15" eb="17">
      <t>タントウ</t>
    </rPh>
    <phoneticPr fontId="3"/>
  </si>
  <si>
    <t>国際スタッフ人件費　現地事業担当　 計</t>
    <rPh sb="0" eb="2">
      <t>コクサイ</t>
    </rPh>
    <rPh sb="6" eb="9">
      <t>ジンケンヒ</t>
    </rPh>
    <rPh sb="10" eb="12">
      <t>ゲンチ</t>
    </rPh>
    <rPh sb="12" eb="14">
      <t>ジギョウ</t>
    </rPh>
    <rPh sb="14" eb="16">
      <t>タントウ</t>
    </rPh>
    <rPh sb="18" eb="19">
      <t>ケイ</t>
    </rPh>
    <phoneticPr fontId="3"/>
  </si>
  <si>
    <t>⑧現地雇用スタッフ人件費　ポジション</t>
    <rPh sb="1" eb="3">
      <t>ゲンチ</t>
    </rPh>
    <rPh sb="3" eb="5">
      <t>コヨウ</t>
    </rPh>
    <rPh sb="9" eb="12">
      <t>ジンケンヒ</t>
    </rPh>
    <phoneticPr fontId="3"/>
  </si>
  <si>
    <t>現地雇用スタッフ人件費　ポジション　計</t>
    <rPh sb="0" eb="2">
      <t>ゲンチ</t>
    </rPh>
    <rPh sb="2" eb="4">
      <t>コヨウ</t>
    </rPh>
    <rPh sb="8" eb="11">
      <t>ジンケンヒ</t>
    </rPh>
    <rPh sb="18" eb="19">
      <t>ケイ</t>
    </rPh>
    <phoneticPr fontId="3"/>
  </si>
  <si>
    <t>①本部スタッフ人件費　本部事業統括</t>
    <rPh sb="1" eb="3">
      <t>ホンブ</t>
    </rPh>
    <rPh sb="7" eb="10">
      <t>ジンケンヒ</t>
    </rPh>
    <rPh sb="11" eb="13">
      <t>ホンブ</t>
    </rPh>
    <rPh sb="13" eb="15">
      <t>ジギョウ</t>
    </rPh>
    <rPh sb="15" eb="17">
      <t>トウカツ</t>
    </rPh>
    <phoneticPr fontId="3"/>
  </si>
  <si>
    <t>本部スタッフ人件費　本部事業統括　計</t>
    <rPh sb="0" eb="2">
      <t>ホンブ</t>
    </rPh>
    <rPh sb="6" eb="9">
      <t>ジンケンヒ</t>
    </rPh>
    <rPh sb="10" eb="12">
      <t>ホンブ</t>
    </rPh>
    <rPh sb="12" eb="14">
      <t>ジギョウ</t>
    </rPh>
    <rPh sb="14" eb="16">
      <t>トウカツ</t>
    </rPh>
    <rPh sb="17" eb="18">
      <t>ケイ</t>
    </rPh>
    <phoneticPr fontId="3"/>
  </si>
  <si>
    <t>①本部スタッフ人件費　本部事業担当</t>
    <rPh sb="1" eb="3">
      <t>ホンブ</t>
    </rPh>
    <rPh sb="7" eb="10">
      <t>ジンケンヒ</t>
    </rPh>
    <rPh sb="11" eb="13">
      <t>ホンブ</t>
    </rPh>
    <rPh sb="13" eb="15">
      <t>ジギョウ</t>
    </rPh>
    <rPh sb="15" eb="17">
      <t>タントウ</t>
    </rPh>
    <phoneticPr fontId="3"/>
  </si>
  <si>
    <t>本部スタッフ人件費　本部事業担当　計</t>
    <rPh sb="0" eb="2">
      <t>ホンブ</t>
    </rPh>
    <rPh sb="6" eb="9">
      <t>ジンケンヒ</t>
    </rPh>
    <rPh sb="10" eb="12">
      <t>ホンブ</t>
    </rPh>
    <rPh sb="12" eb="14">
      <t>ジギョウ</t>
    </rPh>
    <rPh sb="14" eb="16">
      <t>タントウ</t>
    </rPh>
    <rPh sb="17" eb="18">
      <t>ケイ</t>
    </rPh>
    <phoneticPr fontId="3"/>
  </si>
  <si>
    <r>
      <t xml:space="preserve">3　一般管理費     </t>
    </r>
    <r>
      <rPr>
        <i/>
        <sz val="10"/>
        <color indexed="10"/>
        <rFont val="メイリオ"/>
        <family val="3"/>
        <charset val="128"/>
      </rPr>
      <t>各費目ごとに合計が分かるように、適宜表を修正、追加する</t>
    </r>
    <rPh sb="2" eb="4">
      <t>イッパン</t>
    </rPh>
    <rPh sb="4" eb="7">
      <t>カンリヒ</t>
    </rPh>
    <rPh sb="12" eb="13">
      <t>カク</t>
    </rPh>
    <rPh sb="13" eb="15">
      <t>ヒモク</t>
    </rPh>
    <rPh sb="18" eb="20">
      <t>ゴウケイ</t>
    </rPh>
    <rPh sb="21" eb="22">
      <t>ワ</t>
    </rPh>
    <rPh sb="28" eb="30">
      <t>テキギ</t>
    </rPh>
    <rPh sb="30" eb="31">
      <t>ヒョウ</t>
    </rPh>
    <rPh sb="32" eb="34">
      <t>シュウセイ</t>
    </rPh>
    <rPh sb="35" eb="37">
      <t>ツイカ</t>
    </rPh>
    <phoneticPr fontId="3"/>
  </si>
  <si>
    <t>（2）付加利益 計</t>
    <rPh sb="3" eb="5">
      <t>フカ</t>
    </rPh>
    <rPh sb="5" eb="7">
      <t>リエキ</t>
    </rPh>
    <rPh sb="7" eb="9">
      <t>フリエキ</t>
    </rPh>
    <rPh sb="8" eb="9">
      <t>ケイ</t>
    </rPh>
    <phoneticPr fontId="3"/>
  </si>
  <si>
    <t>※３一般管理費、４外部調査費の未執行分は返還金となります。</t>
    <rPh sb="15" eb="19">
      <t>ミシッコウブン</t>
    </rPh>
    <rPh sb="20" eb="23">
      <t>ヘンカンキン</t>
    </rPh>
    <phoneticPr fontId="3"/>
  </si>
  <si>
    <t>未執行分が返還金額となるように、1現地事業実施経費、２本部事業実施経費で調整するようにしてください。</t>
    <phoneticPr fontId="3"/>
  </si>
  <si>
    <t>費目ごとの支出合計</t>
    <rPh sb="0" eb="2">
      <t>ヒモク</t>
    </rPh>
    <rPh sb="5" eb="7">
      <t>シシュツ</t>
    </rPh>
    <rPh sb="7" eb="9">
      <t>ゴウケイ</t>
    </rPh>
    <phoneticPr fontId="3"/>
  </si>
  <si>
    <t>実施期間</t>
    <phoneticPr fontId="3"/>
  </si>
  <si>
    <t>：</t>
    <phoneticPr fontId="3"/>
  </si>
  <si>
    <t>～</t>
    <phoneticPr fontId="3"/>
  </si>
  <si>
    <t>証憑日付の判定</t>
    <rPh sb="0" eb="4">
      <t>ショウヒョウヒヅケ</t>
    </rPh>
    <rPh sb="5" eb="7">
      <t>ハンテイ</t>
    </rPh>
    <phoneticPr fontId="3"/>
  </si>
  <si>
    <t>団体コメント</t>
    <rPh sb="0" eb="2">
      <t>ダンタイ</t>
    </rPh>
    <phoneticPr fontId="3"/>
  </si>
  <si>
    <t>実施期間(開始)</t>
    <rPh sb="0" eb="2">
      <t>ジッシ</t>
    </rPh>
    <rPh sb="2" eb="4">
      <t>キカン</t>
    </rPh>
    <rPh sb="5" eb="7">
      <t>カイシ</t>
    </rPh>
    <phoneticPr fontId="3"/>
  </si>
  <si>
    <t>実施期間(終了)</t>
    <rPh sb="0" eb="2">
      <t>ジッシ</t>
    </rPh>
    <rPh sb="2" eb="4">
      <t>キカン</t>
    </rPh>
    <rPh sb="5" eb="7">
      <t>シュウリョウ</t>
    </rPh>
    <phoneticPr fontId="3"/>
  </si>
  <si>
    <t>事業期間内に発生しているが、支払は事業期間外である。</t>
    <rPh sb="0" eb="5">
      <t>ジギョウキカンナイ</t>
    </rPh>
    <rPh sb="6" eb="8">
      <t>ハッセイ</t>
    </rPh>
    <rPh sb="14" eb="16">
      <t>シハライ</t>
    </rPh>
    <rPh sb="17" eb="19">
      <t>ジギョウ</t>
    </rPh>
    <rPh sb="19" eb="21">
      <t>キカン</t>
    </rPh>
    <rPh sb="21" eb="22">
      <t>ガイ</t>
    </rPh>
    <phoneticPr fontId="3"/>
  </si>
  <si>
    <t>適用換算レート表(レートチェック用)</t>
    <rPh sb="0" eb="2">
      <t>テキヨウ</t>
    </rPh>
    <rPh sb="2" eb="4">
      <t>カンサン</t>
    </rPh>
    <rPh sb="7" eb="8">
      <t>ヒョウ</t>
    </rPh>
    <rPh sb="16" eb="17">
      <t>ヨウ</t>
    </rPh>
    <phoneticPr fontId="3"/>
  </si>
  <si>
    <t>換算表</t>
    <rPh sb="0" eb="1">
      <t>ヒョウ</t>
    </rPh>
    <rPh sb="2" eb="3">
      <t>エン</t>
    </rPh>
    <phoneticPr fontId="3"/>
  </si>
  <si>
    <t>USD</t>
    <phoneticPr fontId="3"/>
  </si>
  <si>
    <t>通貨
単位B</t>
    <rPh sb="0" eb="2">
      <t>ツウカ</t>
    </rPh>
    <rPh sb="3" eb="5">
      <t>タンイ</t>
    </rPh>
    <phoneticPr fontId="3"/>
  </si>
  <si>
    <t>換算
レートA</t>
    <rPh sb="0" eb="2">
      <t>カンサン</t>
    </rPh>
    <phoneticPr fontId="3"/>
  </si>
  <si>
    <t>換算
レートB</t>
    <rPh sb="0" eb="2">
      <t>カンサン</t>
    </rPh>
    <phoneticPr fontId="3"/>
  </si>
  <si>
    <t>レートの
判定</t>
    <rPh sb="5" eb="7">
      <t>ハンテイ</t>
    </rPh>
    <phoneticPr fontId="3"/>
  </si>
  <si>
    <t>円→USD</t>
    <rPh sb="0" eb="1">
      <t>エン</t>
    </rPh>
    <phoneticPr fontId="3"/>
  </si>
  <si>
    <t>検算</t>
    <rPh sb="0" eb="2">
      <t>ケンザン</t>
    </rPh>
    <phoneticPr fontId="3"/>
  </si>
  <si>
    <t>邦貨額 検算</t>
    <rPh sb="0" eb="3">
      <t>ホウカガク</t>
    </rPh>
    <rPh sb="4" eb="6">
      <t>ケンザン</t>
    </rPh>
    <phoneticPr fontId="3"/>
  </si>
  <si>
    <t>差額</t>
    <rPh sb="0" eb="2">
      <t>サガク</t>
    </rPh>
    <phoneticPr fontId="3"/>
  </si>
  <si>
    <t>※換算レートと検算の計算式は、各事業の換算方法により適宜変更する必要があります。</t>
    <rPh sb="1" eb="3">
      <t>カンザン</t>
    </rPh>
    <rPh sb="7" eb="9">
      <t>ケンザン</t>
    </rPh>
    <rPh sb="10" eb="13">
      <t>ケイサンシキ</t>
    </rPh>
    <rPh sb="15" eb="18">
      <t>カクジギョウ</t>
    </rPh>
    <rPh sb="19" eb="23">
      <t>カンザンホウホウ</t>
    </rPh>
    <rPh sb="26" eb="28">
      <t>テキギ</t>
    </rPh>
    <rPh sb="28" eb="30">
      <t>ヘンコウ</t>
    </rPh>
    <rPh sb="32" eb="34">
      <t>ヒツヨウ</t>
    </rPh>
    <phoneticPr fontId="3"/>
  </si>
  <si>
    <t>USD→SSP</t>
    <phoneticPr fontId="3"/>
  </si>
  <si>
    <t>円→KES</t>
    <rPh sb="0" eb="1">
      <t>エン</t>
    </rPh>
    <phoneticPr fontId="3"/>
  </si>
  <si>
    <t>KES</t>
    <phoneticPr fontId="3"/>
  </si>
  <si>
    <t>SSP</t>
    <phoneticPr fontId="3"/>
  </si>
  <si>
    <t>JPY</t>
    <phoneticPr fontId="3"/>
  </si>
  <si>
    <t>通貨
単位A</t>
    <rPh sb="0" eb="2">
      <t>ツウカ</t>
    </rPh>
    <rPh sb="3" eb="5">
      <t>タンイ</t>
    </rPh>
    <phoneticPr fontId="3"/>
  </si>
  <si>
    <t>計算式入力箇所</t>
    <rPh sb="0" eb="3">
      <t>ケイサンシキ</t>
    </rPh>
    <rPh sb="3" eb="5">
      <t>ニュウリョク</t>
    </rPh>
    <rPh sb="5" eb="7">
      <t>カショ</t>
    </rPh>
    <phoneticPr fontId="3"/>
  </si>
  <si>
    <t>レート3</t>
    <phoneticPr fontId="3"/>
  </si>
  <si>
    <t>レート2</t>
    <phoneticPr fontId="3"/>
  </si>
  <si>
    <t>レート1</t>
    <phoneticPr fontId="3"/>
  </si>
  <si>
    <t>査証・滞在許可書取得費 計</t>
    <rPh sb="12" eb="13">
      <t>ケイ</t>
    </rPh>
    <phoneticPr fontId="3"/>
  </si>
  <si>
    <t>予防接種費用 計</t>
    <rPh sb="7" eb="8">
      <t>ケイ</t>
    </rPh>
    <phoneticPr fontId="3"/>
  </si>
  <si>
    <t>適用年月日</t>
    <rPh sb="0" eb="2">
      <t>テキヨウ</t>
    </rPh>
    <rPh sb="2" eb="4">
      <t>ネンゲツ</t>
    </rPh>
    <rPh sb="4" eb="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</si>
</sst>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_ * #,##0_ ;_ * \△#,##0_ ;_ * &quot;-&quot;_ ;_ @_ "/>
    <numFmt numFmtId="177" formatCode="#,##0_);[Red]\(#,##0\)"/>
    <numFmt numFmtId="178" formatCode="General&quot;％&quot;"/>
    <numFmt numFmtId="179" formatCode="[$-F800]dddd\,\ mmmm\ dd\,\ yyyy"/>
    <numFmt numFmtId="180" formatCode="#,##0.00_ "/>
    <numFmt numFmtId="181" formatCode="0.00_ "/>
  </numFmts>
  <fonts count="5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2"/>
      <name val="メイリオ"/>
      <family val="3"/>
      <charset val="128"/>
    </font>
    <font>
      <sz val="12"/>
      <color indexed="48"/>
      <name val="メイリオ"/>
      <family val="3"/>
      <charset val="128"/>
    </font>
    <font>
      <sz val="11"/>
      <color indexed="48"/>
      <name val="メイリオ"/>
      <family val="3"/>
      <charset val="128"/>
    </font>
    <font>
      <sz val="11"/>
      <name val="メイリオ"/>
      <family val="3"/>
      <charset val="128"/>
    </font>
    <font>
      <b/>
      <sz val="10"/>
      <name val="メイリオ"/>
      <family val="3"/>
      <charset val="128"/>
    </font>
    <font>
      <sz val="10"/>
      <name val="メイリオ"/>
      <family val="3"/>
      <charset val="128"/>
    </font>
    <font>
      <sz val="10"/>
      <color theme="1"/>
      <name val="メイリオ"/>
      <family val="3"/>
      <charset val="128"/>
    </font>
    <font>
      <sz val="10"/>
      <color indexed="48"/>
      <name val="メイリオ"/>
      <family val="3"/>
      <charset val="128"/>
    </font>
    <font>
      <u/>
      <sz val="10"/>
      <color theme="1"/>
      <name val="メイリオ"/>
      <family val="3"/>
      <charset val="128"/>
    </font>
    <font>
      <u/>
      <sz val="10"/>
      <color indexed="48"/>
      <name val="メイリオ"/>
      <family val="3"/>
      <charset val="128"/>
    </font>
    <font>
      <u/>
      <sz val="10"/>
      <name val="メイリオ"/>
      <family val="3"/>
      <charset val="128"/>
    </font>
    <font>
      <b/>
      <u/>
      <sz val="10"/>
      <name val="メイリオ"/>
      <family val="3"/>
      <charset val="128"/>
    </font>
    <font>
      <sz val="12"/>
      <color theme="1"/>
      <name val="メイリオ"/>
      <family val="3"/>
      <charset val="128"/>
    </font>
    <font>
      <u val="singleAccounting"/>
      <sz val="10"/>
      <color rgb="FF0070C0"/>
      <name val="メイリオ"/>
      <family val="3"/>
      <charset val="128"/>
    </font>
    <font>
      <sz val="10"/>
      <color rgb="FF0070C0"/>
      <name val="メイリオ"/>
      <family val="3"/>
      <charset val="128"/>
    </font>
    <font>
      <u val="singleAccounting"/>
      <sz val="10"/>
      <color theme="1"/>
      <name val="メイリオ"/>
      <family val="3"/>
      <charset val="128"/>
    </font>
    <font>
      <sz val="10"/>
      <color indexed="12"/>
      <name val="メイリオ"/>
      <family val="3"/>
      <charset val="128"/>
    </font>
    <font>
      <u val="singleAccounting"/>
      <sz val="10"/>
      <color indexed="48"/>
      <name val="メイリオ"/>
      <family val="3"/>
      <charset val="128"/>
    </font>
    <font>
      <u val="singleAccounting"/>
      <sz val="10"/>
      <name val="メイリオ"/>
      <family val="3"/>
      <charset val="128"/>
    </font>
    <font>
      <b/>
      <u val="singleAccounting"/>
      <sz val="10"/>
      <name val="メイリオ"/>
      <family val="3"/>
      <charset val="128"/>
    </font>
    <font>
      <sz val="10"/>
      <color rgb="FF3366FF"/>
      <name val="メイリオ"/>
      <family val="3"/>
      <charset val="128"/>
    </font>
    <font>
      <b/>
      <sz val="10"/>
      <color rgb="FF0070C0"/>
      <name val="メイリオ"/>
      <family val="3"/>
      <charset val="128"/>
    </font>
    <font>
      <b/>
      <sz val="11"/>
      <name val="メイリオ"/>
      <family val="3"/>
      <charset val="128"/>
    </font>
    <font>
      <sz val="12"/>
      <color indexed="12"/>
      <name val="メイリオ"/>
      <family val="3"/>
      <charset val="128"/>
    </font>
    <font>
      <b/>
      <sz val="9"/>
      <color indexed="81"/>
      <name val="メイリオ"/>
      <family val="3"/>
      <charset val="128"/>
    </font>
    <font>
      <sz val="9"/>
      <color indexed="81"/>
      <name val="メイリオ"/>
      <family val="3"/>
      <charset val="128"/>
    </font>
    <font>
      <sz val="10"/>
      <color indexed="81"/>
      <name val="Meiryo UI"/>
      <family val="3"/>
      <charset val="128"/>
    </font>
    <font>
      <i/>
      <sz val="11"/>
      <color indexed="12"/>
      <name val="メイリオ"/>
      <family val="3"/>
      <charset val="128"/>
    </font>
    <font>
      <sz val="9"/>
      <color rgb="FF0000FF"/>
      <name val="メイリオ"/>
      <family val="3"/>
      <charset val="128"/>
    </font>
    <font>
      <b/>
      <u/>
      <sz val="12"/>
      <name val="メイリオ"/>
      <family val="3"/>
      <charset val="128"/>
    </font>
    <font>
      <sz val="11"/>
      <color rgb="FF0000FF"/>
      <name val="メイリオ"/>
      <family val="3"/>
      <charset val="128"/>
    </font>
    <font>
      <sz val="10"/>
      <color indexed="10"/>
      <name val="メイリオ"/>
      <family val="3"/>
      <charset val="128"/>
    </font>
    <font>
      <sz val="10"/>
      <color indexed="14"/>
      <name val="メイリオ"/>
      <family val="3"/>
      <charset val="128"/>
    </font>
    <font>
      <sz val="12"/>
      <color indexed="14"/>
      <name val="メイリオ"/>
      <family val="3"/>
      <charset val="128"/>
    </font>
    <font>
      <i/>
      <sz val="10"/>
      <color indexed="10"/>
      <name val="メイリオ"/>
      <family val="3"/>
      <charset val="128"/>
    </font>
    <font>
      <i/>
      <sz val="10"/>
      <color rgb="FFFF0000"/>
      <name val="メイリオ"/>
      <family val="3"/>
      <charset val="128"/>
    </font>
    <font>
      <sz val="12"/>
      <color rgb="FFFF0000"/>
      <name val="メイリオ"/>
      <family val="3"/>
      <charset val="128"/>
    </font>
    <font>
      <sz val="12"/>
      <color rgb="FF3366FF"/>
      <name val="メイリオ"/>
      <family val="3"/>
      <charset val="128"/>
    </font>
    <font>
      <sz val="10"/>
      <color rgb="FFFF0000"/>
      <name val="メイリオ"/>
      <family val="3"/>
      <charset val="128"/>
    </font>
    <font>
      <sz val="10"/>
      <color rgb="FFFF0000"/>
      <name val="HG丸ｺﾞｼｯｸM-PRO"/>
      <family val="3"/>
      <charset val="128"/>
    </font>
    <font>
      <sz val="9"/>
      <name val="メイリオ"/>
      <family val="3"/>
      <charset val="128"/>
    </font>
    <font>
      <b/>
      <u/>
      <sz val="9"/>
      <name val="メイリオ"/>
      <family val="3"/>
      <charset val="128"/>
    </font>
    <font>
      <sz val="8"/>
      <name val="メイリオ"/>
      <family val="3"/>
      <charset val="128"/>
    </font>
    <font>
      <sz val="8"/>
      <color indexed="10"/>
      <name val="メイリオ"/>
      <family val="3"/>
      <charset val="128"/>
    </font>
    <font>
      <sz val="10.5"/>
      <name val="メイリオ"/>
      <family val="3"/>
      <charset val="128"/>
    </font>
    <font>
      <sz val="8"/>
      <color rgb="FFFF0000"/>
      <name val="メイリオ"/>
      <family val="3"/>
      <charset val="128"/>
    </font>
    <font>
      <sz val="10"/>
      <color rgb="FFFF0000"/>
      <name val="Meiryo UI"/>
      <family val="3"/>
      <charset val="128"/>
    </font>
  </fonts>
  <fills count="8">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99CCFF"/>
        <bgColor indexed="64"/>
      </patternFill>
    </fill>
    <fill>
      <patternFill patternType="solid">
        <fgColor theme="0"/>
        <bgColor indexed="64"/>
      </patternFill>
    </fill>
    <fill>
      <patternFill patternType="solid">
        <fgColor theme="8" tint="0.79998168889431442"/>
        <bgColor indexed="64"/>
      </patternFill>
    </fill>
    <fill>
      <patternFill patternType="solid">
        <fgColor rgb="FFEFF7FF"/>
        <bgColor indexed="64"/>
      </patternFill>
    </fill>
  </fills>
  <borders count="46">
    <border>
      <left/>
      <right/>
      <top/>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8">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cellStyleXfs>
  <cellXfs count="391">
    <xf numFmtId="0" fontId="0" fillId="0" borderId="0" xfId="0"/>
    <xf numFmtId="0" fontId="5" fillId="0" borderId="0" xfId="4" applyFont="1">
      <alignment vertical="center"/>
    </xf>
    <xf numFmtId="0" fontId="5" fillId="0" borderId="0" xfId="4" applyFont="1" applyAlignment="1">
      <alignment vertical="center" wrapText="1"/>
    </xf>
    <xf numFmtId="0" fontId="4" fillId="0" borderId="0" xfId="4" applyFont="1" applyAlignment="1">
      <alignment horizontal="center" vertical="center"/>
    </xf>
    <xf numFmtId="38" fontId="4" fillId="0" borderId="0" xfId="2" applyFont="1" applyFill="1" applyBorder="1" applyAlignment="1">
      <alignment horizontal="center" vertical="center"/>
    </xf>
    <xf numFmtId="0" fontId="6" fillId="0" borderId="0" xfId="4" applyFont="1" applyAlignment="1">
      <alignment horizontal="center" vertical="center"/>
    </xf>
    <xf numFmtId="0" fontId="6" fillId="0" borderId="0" xfId="4" applyFont="1" applyAlignment="1">
      <alignment horizontal="center" vertical="center" wrapText="1"/>
    </xf>
    <xf numFmtId="0" fontId="5" fillId="0" borderId="0" xfId="4" applyFont="1" applyAlignment="1">
      <alignment horizontal="center" vertical="center"/>
    </xf>
    <xf numFmtId="0" fontId="5" fillId="0" borderId="0" xfId="4" applyFont="1" applyAlignment="1">
      <alignment horizontal="center" vertical="center" wrapText="1"/>
    </xf>
    <xf numFmtId="38" fontId="5" fillId="0" borderId="0" xfId="2" applyFont="1" applyFill="1" applyBorder="1" applyAlignment="1">
      <alignment horizontal="center" vertical="center"/>
    </xf>
    <xf numFmtId="38" fontId="5" fillId="0" borderId="0" xfId="2" applyFont="1" applyFill="1" applyBorder="1" applyAlignment="1">
      <alignment vertical="center"/>
    </xf>
    <xf numFmtId="38" fontId="5" fillId="0" borderId="1" xfId="2" applyFont="1" applyFill="1" applyBorder="1" applyAlignment="1">
      <alignment horizontal="center" vertical="center"/>
    </xf>
    <xf numFmtId="0" fontId="5" fillId="0" borderId="1" xfId="4" applyFont="1" applyBorder="1" applyAlignment="1">
      <alignment horizontal="center" vertical="center"/>
    </xf>
    <xf numFmtId="38" fontId="4" fillId="0" borderId="1" xfId="2" applyFont="1" applyFill="1" applyBorder="1" applyAlignment="1">
      <alignment horizontal="center" vertical="center"/>
    </xf>
    <xf numFmtId="38" fontId="5" fillId="0" borderId="1" xfId="2" applyFont="1" applyFill="1" applyBorder="1" applyAlignment="1">
      <alignment horizontal="center" vertical="center" wrapText="1"/>
    </xf>
    <xf numFmtId="38" fontId="5" fillId="0" borderId="1" xfId="2" applyFont="1" applyFill="1" applyBorder="1" applyAlignment="1">
      <alignment horizontal="right" vertical="center"/>
    </xf>
    <xf numFmtId="38" fontId="5" fillId="0" borderId="0" xfId="2" applyFont="1" applyFill="1" applyBorder="1" applyAlignment="1">
      <alignment horizontal="right" vertical="center"/>
    </xf>
    <xf numFmtId="38" fontId="5" fillId="2" borderId="0" xfId="2" applyFont="1" applyFill="1" applyBorder="1" applyAlignment="1">
      <alignment vertical="center"/>
    </xf>
    <xf numFmtId="38" fontId="5" fillId="2" borderId="0" xfId="2" applyFont="1" applyFill="1" applyBorder="1" applyAlignment="1">
      <alignment vertical="center" wrapText="1"/>
    </xf>
    <xf numFmtId="38" fontId="5" fillId="2" borderId="0" xfId="2" applyFont="1" applyFill="1" applyBorder="1" applyAlignment="1">
      <alignment horizontal="center" vertical="center"/>
    </xf>
    <xf numFmtId="176" fontId="7" fillId="2" borderId="0" xfId="2" applyNumberFormat="1" applyFont="1" applyFill="1" applyBorder="1" applyAlignment="1">
      <alignment vertical="center"/>
    </xf>
    <xf numFmtId="176" fontId="8" fillId="2" borderId="0" xfId="2" applyNumberFormat="1" applyFont="1" applyFill="1" applyBorder="1" applyAlignment="1">
      <alignment horizontal="center" vertical="center"/>
    </xf>
    <xf numFmtId="176" fontId="8" fillId="2" borderId="0" xfId="2" applyNumberFormat="1" applyFont="1" applyFill="1" applyBorder="1" applyAlignment="1">
      <alignment horizontal="right" vertical="center"/>
    </xf>
    <xf numFmtId="176" fontId="9" fillId="2" borderId="0" xfId="2" applyNumberFormat="1" applyFont="1" applyFill="1" applyBorder="1" applyAlignment="1">
      <alignment horizontal="center" vertical="center"/>
    </xf>
    <xf numFmtId="176" fontId="10" fillId="4" borderId="0" xfId="2" applyNumberFormat="1" applyFont="1" applyFill="1" applyBorder="1" applyAlignment="1">
      <alignment horizontal="right" vertical="center"/>
    </xf>
    <xf numFmtId="6" fontId="10" fillId="2" borderId="0" xfId="2" applyNumberFormat="1" applyFont="1" applyFill="1" applyBorder="1" applyAlignment="1">
      <alignment vertical="center"/>
    </xf>
    <xf numFmtId="10" fontId="10" fillId="2" borderId="0" xfId="1" applyNumberFormat="1" applyFont="1" applyFill="1" applyBorder="1" applyAlignment="1">
      <alignment horizontal="right" vertical="center"/>
    </xf>
    <xf numFmtId="38" fontId="10" fillId="2" borderId="0" xfId="2" applyFont="1" applyFill="1" applyBorder="1" applyAlignment="1">
      <alignment horizontal="center" vertical="center"/>
    </xf>
    <xf numFmtId="0" fontId="10" fillId="4" borderId="0" xfId="4" applyFont="1" applyFill="1">
      <alignment vertical="center"/>
    </xf>
    <xf numFmtId="38" fontId="5" fillId="0" borderId="0" xfId="2" applyFont="1" applyFill="1" applyBorder="1" applyAlignment="1">
      <alignment vertical="center" wrapText="1"/>
    </xf>
    <xf numFmtId="176" fontId="10" fillId="0" borderId="0" xfId="2" applyNumberFormat="1" applyFont="1" applyFill="1" applyBorder="1" applyAlignment="1">
      <alignment vertical="center"/>
    </xf>
    <xf numFmtId="176" fontId="10" fillId="0" borderId="0" xfId="2" applyNumberFormat="1" applyFont="1" applyFill="1" applyBorder="1" applyAlignment="1">
      <alignment horizontal="center" vertical="center"/>
    </xf>
    <xf numFmtId="38" fontId="10" fillId="0" borderId="0" xfId="2" applyFont="1" applyFill="1" applyBorder="1" applyAlignment="1">
      <alignment vertical="center"/>
    </xf>
    <xf numFmtId="10" fontId="10" fillId="0" borderId="0" xfId="2" applyNumberFormat="1" applyFont="1" applyFill="1" applyBorder="1" applyAlignment="1">
      <alignment vertical="center"/>
    </xf>
    <xf numFmtId="38" fontId="10" fillId="0" borderId="0" xfId="2" applyFont="1" applyFill="1" applyBorder="1" applyAlignment="1">
      <alignment horizontal="center" vertical="center"/>
    </xf>
    <xf numFmtId="0" fontId="10" fillId="0" borderId="0" xfId="4" applyFont="1">
      <alignment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176" fontId="11" fillId="0" borderId="0" xfId="2" applyNumberFormat="1" applyFont="1" applyFill="1" applyBorder="1" applyAlignment="1">
      <alignment horizontal="right" vertical="center"/>
    </xf>
    <xf numFmtId="176" fontId="11" fillId="0" borderId="0" xfId="2" applyNumberFormat="1" applyFont="1" applyFill="1" applyBorder="1" applyAlignment="1">
      <alignment vertical="center"/>
    </xf>
    <xf numFmtId="176" fontId="12" fillId="0" borderId="0" xfId="2" applyNumberFormat="1" applyFont="1" applyFill="1" applyBorder="1" applyAlignment="1">
      <alignment horizontal="right" vertical="center"/>
    </xf>
    <xf numFmtId="38" fontId="10" fillId="0" borderId="0" xfId="2" applyFont="1" applyFill="1" applyBorder="1" applyAlignment="1">
      <alignment horizontal="right" vertical="center"/>
    </xf>
    <xf numFmtId="10" fontId="11" fillId="0" borderId="0" xfId="2" applyNumberFormat="1" applyFont="1" applyFill="1" applyBorder="1" applyAlignment="1">
      <alignment horizontal="right" vertical="center"/>
    </xf>
    <xf numFmtId="176" fontId="10" fillId="0" borderId="0" xfId="4" applyNumberFormat="1" applyFont="1">
      <alignment vertical="center"/>
    </xf>
    <xf numFmtId="176" fontId="13" fillId="0" borderId="0" xfId="2" applyNumberFormat="1" applyFont="1" applyFill="1" applyBorder="1" applyAlignment="1">
      <alignment horizontal="right" vertical="center"/>
    </xf>
    <xf numFmtId="176" fontId="13" fillId="0" borderId="0" xfId="2" applyNumberFormat="1" applyFont="1" applyFill="1" applyBorder="1" applyAlignment="1">
      <alignment vertical="center"/>
    </xf>
    <xf numFmtId="176" fontId="14" fillId="0" borderId="0" xfId="2" applyNumberFormat="1" applyFont="1" applyFill="1" applyBorder="1" applyAlignment="1">
      <alignment horizontal="right" vertical="center"/>
    </xf>
    <xf numFmtId="38" fontId="15" fillId="0" borderId="0" xfId="2" applyFont="1" applyFill="1" applyBorder="1" applyAlignment="1">
      <alignment horizontal="right" vertical="center"/>
    </xf>
    <xf numFmtId="10" fontId="13" fillId="0" borderId="0" xfId="2" applyNumberFormat="1" applyFont="1" applyFill="1" applyBorder="1" applyAlignment="1">
      <alignment horizontal="right" vertical="center"/>
    </xf>
    <xf numFmtId="38" fontId="16" fillId="0" borderId="0" xfId="2" applyFont="1" applyFill="1" applyBorder="1" applyAlignment="1">
      <alignment horizontal="right" vertical="center"/>
    </xf>
    <xf numFmtId="38" fontId="17" fillId="0" borderId="0" xfId="2" applyFont="1" applyFill="1" applyBorder="1" applyAlignment="1">
      <alignment horizontal="left" vertical="center" wrapText="1"/>
    </xf>
    <xf numFmtId="0" fontId="5" fillId="3" borderId="0" xfId="4" applyFont="1" applyFill="1">
      <alignment vertical="center"/>
    </xf>
    <xf numFmtId="176" fontId="18" fillId="3" borderId="0" xfId="2" applyNumberFormat="1" applyFont="1" applyFill="1" applyBorder="1" applyAlignment="1">
      <alignment horizontal="right" vertical="center"/>
    </xf>
    <xf numFmtId="176" fontId="19" fillId="0" borderId="0" xfId="2" applyNumberFormat="1" applyFont="1" applyFill="1" applyBorder="1" applyAlignment="1">
      <alignment vertical="center"/>
    </xf>
    <xf numFmtId="176" fontId="20" fillId="0" borderId="0" xfId="2" applyNumberFormat="1" applyFont="1" applyFill="1" applyBorder="1" applyAlignment="1">
      <alignment horizontal="right" vertical="center"/>
    </xf>
    <xf numFmtId="38" fontId="17" fillId="0" borderId="0" xfId="2" applyFont="1" applyFill="1" applyBorder="1" applyAlignment="1">
      <alignment vertical="center" wrapText="1"/>
    </xf>
    <xf numFmtId="0" fontId="6" fillId="3" borderId="0" xfId="4" applyFont="1" applyFill="1">
      <alignment vertical="center"/>
    </xf>
    <xf numFmtId="176" fontId="19" fillId="3" borderId="0" xfId="2" applyNumberFormat="1" applyFont="1" applyFill="1" applyBorder="1" applyAlignment="1">
      <alignment horizontal="right" vertical="center"/>
    </xf>
    <xf numFmtId="176" fontId="19" fillId="0" borderId="0" xfId="2" applyNumberFormat="1" applyFont="1" applyFill="1" applyBorder="1" applyAlignment="1">
      <alignment horizontal="right" vertical="center"/>
    </xf>
    <xf numFmtId="176" fontId="10" fillId="0" borderId="0" xfId="2" applyNumberFormat="1" applyFont="1" applyFill="1" applyBorder="1" applyAlignment="1">
      <alignment horizontal="right" vertical="center"/>
    </xf>
    <xf numFmtId="38" fontId="21" fillId="0" borderId="0" xfId="2" applyFont="1" applyFill="1" applyBorder="1" applyAlignment="1">
      <alignment horizontal="left" vertical="center"/>
    </xf>
    <xf numFmtId="0" fontId="6" fillId="0" borderId="0" xfId="4" applyFont="1">
      <alignment vertical="center"/>
    </xf>
    <xf numFmtId="176" fontId="20" fillId="0" borderId="0" xfId="2" applyNumberFormat="1" applyFont="1" applyFill="1" applyBorder="1" applyAlignment="1">
      <alignment vertical="center"/>
    </xf>
    <xf numFmtId="176" fontId="22" fillId="0" borderId="0" xfId="2" applyNumberFormat="1" applyFont="1" applyFill="1" applyBorder="1" applyAlignment="1">
      <alignment horizontal="right" vertical="center"/>
    </xf>
    <xf numFmtId="38" fontId="23" fillId="0" borderId="0" xfId="2" applyFont="1" applyFill="1" applyBorder="1" applyAlignment="1">
      <alignment horizontal="right" vertical="center"/>
    </xf>
    <xf numFmtId="38" fontId="24" fillId="0" borderId="0" xfId="2" applyFont="1" applyFill="1" applyBorder="1" applyAlignment="1">
      <alignment horizontal="right" vertical="center"/>
    </xf>
    <xf numFmtId="176" fontId="12" fillId="3" borderId="0" xfId="2" applyNumberFormat="1" applyFont="1" applyFill="1" applyBorder="1" applyAlignment="1">
      <alignment horizontal="right" vertical="center"/>
    </xf>
    <xf numFmtId="176" fontId="12" fillId="0" borderId="0" xfId="2" applyNumberFormat="1" applyFont="1" applyFill="1" applyBorder="1" applyAlignment="1">
      <alignment vertical="center"/>
    </xf>
    <xf numFmtId="176" fontId="22" fillId="3" borderId="0" xfId="2" applyNumberFormat="1" applyFont="1" applyFill="1" applyBorder="1" applyAlignment="1">
      <alignment horizontal="right" vertical="center"/>
    </xf>
    <xf numFmtId="176" fontId="22" fillId="0" borderId="0" xfId="2" applyNumberFormat="1" applyFont="1" applyFill="1" applyBorder="1" applyAlignment="1">
      <alignment vertical="center"/>
    </xf>
    <xf numFmtId="38" fontId="9" fillId="0" borderId="0" xfId="2" applyFont="1" applyFill="1" applyBorder="1" applyAlignment="1">
      <alignment horizontal="right" vertical="center"/>
    </xf>
    <xf numFmtId="38" fontId="5" fillId="0" borderId="0" xfId="2" applyFont="1" applyFill="1" applyBorder="1" applyAlignment="1">
      <alignment horizontal="left" vertical="center" wrapText="1"/>
    </xf>
    <xf numFmtId="38" fontId="5" fillId="0" borderId="0" xfId="2" applyFont="1" applyFill="1" applyBorder="1" applyAlignment="1">
      <alignment horizontal="left" vertical="center"/>
    </xf>
    <xf numFmtId="176" fontId="10" fillId="0" borderId="0" xfId="2" applyNumberFormat="1" applyFont="1" applyFill="1" applyBorder="1" applyAlignment="1">
      <alignment horizontal="left" vertical="center"/>
    </xf>
    <xf numFmtId="177" fontId="12" fillId="3" borderId="0" xfId="4" applyNumberFormat="1" applyFont="1" applyFill="1">
      <alignment vertical="center"/>
    </xf>
    <xf numFmtId="177" fontId="10" fillId="0" borderId="0" xfId="2" applyNumberFormat="1" applyFont="1" applyFill="1" applyBorder="1" applyAlignment="1">
      <alignment horizontal="left" vertical="center"/>
    </xf>
    <xf numFmtId="177" fontId="25" fillId="3" borderId="0" xfId="4" applyNumberFormat="1" applyFont="1" applyFill="1">
      <alignment vertical="center"/>
    </xf>
    <xf numFmtId="176" fontId="11" fillId="3" borderId="0" xfId="2" applyNumberFormat="1" applyFont="1" applyFill="1" applyBorder="1" applyAlignment="1">
      <alignment horizontal="right" vertical="center"/>
    </xf>
    <xf numFmtId="176" fontId="19" fillId="0" borderId="0" xfId="2" applyNumberFormat="1" applyFont="1" applyFill="1" applyBorder="1" applyAlignment="1">
      <alignment horizontal="left" vertical="center"/>
    </xf>
    <xf numFmtId="38" fontId="19" fillId="0" borderId="0" xfId="2" applyFont="1" applyFill="1" applyBorder="1" applyAlignment="1">
      <alignment horizontal="right" vertical="center"/>
    </xf>
    <xf numFmtId="38" fontId="26" fillId="0" borderId="0" xfId="2" applyFont="1" applyFill="1" applyBorder="1" applyAlignment="1">
      <alignment horizontal="right" vertical="center"/>
    </xf>
    <xf numFmtId="176" fontId="8" fillId="2" borderId="0" xfId="2" applyNumberFormat="1" applyFont="1" applyFill="1" applyBorder="1" applyAlignment="1">
      <alignment vertical="center"/>
    </xf>
    <xf numFmtId="176" fontId="27" fillId="2" borderId="0" xfId="2" applyNumberFormat="1" applyFont="1" applyFill="1" applyBorder="1" applyAlignment="1">
      <alignment horizontal="center" vertical="center"/>
    </xf>
    <xf numFmtId="6" fontId="8" fillId="2" borderId="0" xfId="2" applyNumberFormat="1" applyFont="1" applyFill="1" applyBorder="1" applyAlignment="1">
      <alignment vertical="center"/>
    </xf>
    <xf numFmtId="38" fontId="10" fillId="2" borderId="0" xfId="2" applyFont="1" applyFill="1" applyBorder="1" applyAlignment="1">
      <alignment vertical="center"/>
    </xf>
    <xf numFmtId="38" fontId="8" fillId="4" borderId="0" xfId="2" applyFont="1" applyFill="1" applyBorder="1" applyAlignment="1">
      <alignment vertical="center"/>
    </xf>
    <xf numFmtId="176" fontId="8" fillId="4" borderId="0" xfId="4" applyNumberFormat="1" applyFont="1" applyFill="1">
      <alignment vertical="center"/>
    </xf>
    <xf numFmtId="0" fontId="5" fillId="0" borderId="2" xfId="4" applyFont="1" applyBorder="1">
      <alignment vertical="center"/>
    </xf>
    <xf numFmtId="0" fontId="4" fillId="0" borderId="2" xfId="4" applyFont="1" applyBorder="1">
      <alignment vertical="center"/>
    </xf>
    <xf numFmtId="0" fontId="4" fillId="0" borderId="2" xfId="4" applyFont="1" applyBorder="1" applyAlignment="1">
      <alignment vertical="center" wrapText="1"/>
    </xf>
    <xf numFmtId="176" fontId="9" fillId="0" borderId="2" xfId="2" applyNumberFormat="1" applyFont="1" applyFill="1" applyBorder="1" applyAlignment="1">
      <alignment horizontal="right" vertical="center"/>
    </xf>
    <xf numFmtId="176" fontId="9" fillId="0" borderId="2" xfId="4" applyNumberFormat="1" applyFont="1" applyBorder="1">
      <alignment vertical="center"/>
    </xf>
    <xf numFmtId="176" fontId="8" fillId="0" borderId="2" xfId="2" applyNumberFormat="1" applyFont="1" applyFill="1" applyBorder="1" applyAlignment="1">
      <alignment horizontal="right" vertical="center"/>
    </xf>
    <xf numFmtId="6" fontId="9" fillId="0" borderId="2" xfId="4" applyNumberFormat="1" applyFont="1" applyBorder="1">
      <alignment vertical="center"/>
    </xf>
    <xf numFmtId="6" fontId="9" fillId="0" borderId="2" xfId="4" applyNumberFormat="1" applyFont="1" applyBorder="1" applyAlignment="1">
      <alignment horizontal="right" vertical="center"/>
    </xf>
    <xf numFmtId="0" fontId="9" fillId="0" borderId="2" xfId="4" applyFont="1" applyBorder="1">
      <alignment vertical="center"/>
    </xf>
    <xf numFmtId="0" fontId="9" fillId="0" borderId="0" xfId="4" applyFont="1">
      <alignment vertical="center"/>
    </xf>
    <xf numFmtId="0" fontId="4" fillId="0" borderId="0" xfId="4" applyFont="1">
      <alignment vertical="center"/>
    </xf>
    <xf numFmtId="0" fontId="5" fillId="0" borderId="0" xfId="4" applyFont="1" applyAlignment="1">
      <alignment horizontal="left" vertical="center"/>
    </xf>
    <xf numFmtId="0" fontId="5" fillId="0" borderId="0" xfId="4" applyFont="1" applyAlignment="1">
      <alignment horizontal="left" vertical="center" wrapText="1"/>
    </xf>
    <xf numFmtId="0" fontId="17" fillId="0" borderId="0" xfId="4" applyFont="1">
      <alignment vertical="center"/>
    </xf>
    <xf numFmtId="0" fontId="6" fillId="0" borderId="0" xfId="4" applyFont="1" applyAlignment="1">
      <alignment horizontal="left" vertical="center"/>
    </xf>
    <xf numFmtId="0" fontId="6" fillId="3" borderId="38" xfId="4" applyFont="1" applyFill="1" applyBorder="1" applyAlignment="1">
      <alignment horizontal="center" vertical="center"/>
    </xf>
    <xf numFmtId="178" fontId="8" fillId="3" borderId="5" xfId="0" applyNumberFormat="1" applyFont="1" applyFill="1" applyBorder="1" applyAlignment="1">
      <alignment horizontal="right" vertical="center" wrapText="1"/>
    </xf>
    <xf numFmtId="0" fontId="8" fillId="0" borderId="0" xfId="0" applyFont="1" applyAlignment="1">
      <alignment wrapText="1"/>
    </xf>
    <xf numFmtId="0" fontId="8"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0" xfId="0" applyFont="1" applyAlignment="1">
      <alignment vertical="center"/>
    </xf>
    <xf numFmtId="0" fontId="8" fillId="0" borderId="5" xfId="0" applyFont="1" applyBorder="1" applyAlignment="1">
      <alignment wrapText="1"/>
    </xf>
    <xf numFmtId="10" fontId="10" fillId="0" borderId="9" xfId="0" applyNumberFormat="1" applyFont="1" applyBorder="1"/>
    <xf numFmtId="0" fontId="8" fillId="0" borderId="9" xfId="0" applyFont="1" applyBorder="1" applyAlignment="1">
      <alignment vertical="center" wrapText="1"/>
    </xf>
    <xf numFmtId="10" fontId="10" fillId="0" borderId="5" xfId="0" applyNumberFormat="1" applyFont="1" applyBorder="1"/>
    <xf numFmtId="0" fontId="8" fillId="0" borderId="5" xfId="0" applyFont="1" applyBorder="1" applyAlignment="1">
      <alignment vertical="center" wrapText="1"/>
    </xf>
    <xf numFmtId="0" fontId="8" fillId="0" borderId="6" xfId="0" applyFont="1" applyBorder="1" applyAlignment="1">
      <alignment wrapText="1"/>
    </xf>
    <xf numFmtId="10" fontId="10" fillId="0" borderId="6" xfId="0" applyNumberFormat="1" applyFont="1" applyBorder="1"/>
    <xf numFmtId="0" fontId="8" fillId="0" borderId="6"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wrapText="1"/>
    </xf>
    <xf numFmtId="10" fontId="10" fillId="0" borderId="4" xfId="0" applyNumberFormat="1" applyFont="1" applyBorder="1"/>
    <xf numFmtId="0" fontId="8" fillId="0" borderId="7" xfId="0" applyFont="1" applyBorder="1" applyAlignment="1">
      <alignment wrapText="1"/>
    </xf>
    <xf numFmtId="10" fontId="10" fillId="0" borderId="7" xfId="0" applyNumberFormat="1" applyFont="1" applyBorder="1"/>
    <xf numFmtId="0" fontId="8" fillId="0" borderId="7" xfId="0" applyFont="1" applyBorder="1" applyAlignment="1">
      <alignment vertical="center" wrapText="1"/>
    </xf>
    <xf numFmtId="0" fontId="5" fillId="0" borderId="0" xfId="0" applyFont="1"/>
    <xf numFmtId="0" fontId="5" fillId="0" borderId="8" xfId="0" applyFont="1" applyBorder="1"/>
    <xf numFmtId="0" fontId="35" fillId="0" borderId="0" xfId="0" applyFont="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38" fontId="10" fillId="0" borderId="0" xfId="2" applyFont="1" applyAlignment="1">
      <alignment horizontal="right" vertical="center"/>
    </xf>
    <xf numFmtId="0" fontId="15" fillId="0" borderId="0" xfId="0" applyFont="1" applyAlignment="1">
      <alignment horizontal="right" vertical="center"/>
    </xf>
    <xf numFmtId="0" fontId="10" fillId="2" borderId="10" xfId="0" applyFont="1" applyFill="1" applyBorder="1" applyAlignment="1">
      <alignment horizontal="center" vertical="center"/>
    </xf>
    <xf numFmtId="38" fontId="10" fillId="2" borderId="11" xfId="2" applyFont="1" applyFill="1" applyBorder="1" applyAlignment="1">
      <alignment horizontal="right" vertical="center"/>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38" fontId="10" fillId="2" borderId="11" xfId="2"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0" xfId="0" applyFont="1" applyAlignment="1">
      <alignment horizontal="center" vertical="center" wrapText="1"/>
    </xf>
    <xf numFmtId="0" fontId="36" fillId="0" borderId="13" xfId="0" applyFont="1" applyBorder="1" applyAlignment="1">
      <alignment horizontal="center" vertical="center"/>
    </xf>
    <xf numFmtId="0" fontId="36" fillId="0" borderId="14" xfId="0" applyFont="1" applyBorder="1" applyAlignment="1">
      <alignment vertical="center"/>
    </xf>
    <xf numFmtId="0" fontId="10" fillId="0" borderId="14" xfId="0" applyFont="1" applyBorder="1" applyAlignment="1">
      <alignment horizontal="center" vertical="center"/>
    </xf>
    <xf numFmtId="0" fontId="10" fillId="0" borderId="14" xfId="0" applyFont="1" applyBorder="1" applyAlignment="1">
      <alignment horizontal="left" vertical="center" wrapText="1" indent="1"/>
    </xf>
    <xf numFmtId="38" fontId="10" fillId="0" borderId="15" xfId="2" applyFont="1" applyBorder="1" applyAlignment="1">
      <alignment horizontal="right" vertical="center"/>
    </xf>
    <xf numFmtId="38" fontId="10" fillId="0" borderId="0" xfId="2" applyFont="1" applyBorder="1" applyAlignment="1">
      <alignment vertical="center"/>
    </xf>
    <xf numFmtId="0" fontId="36" fillId="0" borderId="11" xfId="0" applyFont="1" applyBorder="1" applyAlignment="1">
      <alignment vertical="center"/>
    </xf>
    <xf numFmtId="0" fontId="10" fillId="0" borderId="11" xfId="0" applyFont="1" applyBorder="1" applyAlignment="1">
      <alignment horizontal="center" vertical="center"/>
    </xf>
    <xf numFmtId="14" fontId="10" fillId="0" borderId="11" xfId="0" applyNumberFormat="1" applyFont="1" applyBorder="1" applyAlignment="1">
      <alignment horizontal="center" vertical="center"/>
    </xf>
    <xf numFmtId="0" fontId="10" fillId="0" borderId="11" xfId="0" applyFont="1" applyBorder="1" applyAlignment="1">
      <alignment horizontal="left" vertical="center" wrapText="1" indent="1"/>
    </xf>
    <xf numFmtId="38" fontId="10" fillId="0" borderId="11" xfId="2" applyFont="1" applyBorder="1" applyAlignment="1">
      <alignment horizontal="right" vertical="center"/>
    </xf>
    <xf numFmtId="38" fontId="10" fillId="0" borderId="11" xfId="2" applyFont="1" applyBorder="1" applyAlignment="1">
      <alignment horizontal="center" vertical="center"/>
    </xf>
    <xf numFmtId="38" fontId="10" fillId="0" borderId="12" xfId="2" applyFont="1" applyBorder="1" applyAlignment="1">
      <alignment horizontal="right" vertical="center"/>
    </xf>
    <xf numFmtId="0" fontId="10" fillId="0" borderId="16" xfId="0" applyFont="1" applyBorder="1" applyAlignment="1">
      <alignment horizontal="left" vertical="center" indent="1"/>
    </xf>
    <xf numFmtId="0" fontId="10" fillId="0" borderId="0" xfId="0" applyFont="1" applyAlignment="1">
      <alignment horizontal="left" vertical="center" wrapText="1" indent="1"/>
    </xf>
    <xf numFmtId="38" fontId="10" fillId="0" borderId="0" xfId="2" applyFont="1" applyBorder="1" applyAlignment="1">
      <alignment horizontal="right" vertical="center"/>
    </xf>
    <xf numFmtId="38" fontId="10" fillId="0" borderId="0" xfId="2" applyFont="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vertical="center"/>
    </xf>
    <xf numFmtId="38" fontId="10" fillId="2" borderId="19" xfId="2" applyFont="1" applyFill="1" applyBorder="1" applyAlignment="1">
      <alignment horizontal="right" vertical="center"/>
    </xf>
    <xf numFmtId="0" fontId="10" fillId="2" borderId="20" xfId="0" applyFont="1" applyFill="1" applyBorder="1" applyAlignment="1">
      <alignment vertical="center"/>
    </xf>
    <xf numFmtId="38" fontId="10" fillId="0" borderId="21" xfId="2" applyFont="1" applyBorder="1" applyAlignment="1">
      <alignment horizontal="right" vertical="center"/>
    </xf>
    <xf numFmtId="0" fontId="36" fillId="0" borderId="10" xfId="0" applyFont="1" applyBorder="1" applyAlignment="1">
      <alignment horizontal="center" vertical="center"/>
    </xf>
    <xf numFmtId="38" fontId="10" fillId="0" borderId="1" xfId="2" applyFont="1" applyBorder="1" applyAlignment="1">
      <alignment horizontal="right" vertical="center"/>
    </xf>
    <xf numFmtId="38" fontId="10" fillId="0" borderId="20" xfId="2" applyFont="1" applyBorder="1" applyAlignment="1">
      <alignment horizontal="right" vertical="center"/>
    </xf>
    <xf numFmtId="38" fontId="10" fillId="0" borderId="30" xfId="2" applyFont="1" applyFill="1" applyBorder="1" applyAlignment="1">
      <alignment horizontal="right" vertical="center"/>
    </xf>
    <xf numFmtId="0" fontId="10" fillId="4" borderId="18" xfId="0" applyFont="1" applyFill="1" applyBorder="1" applyAlignment="1">
      <alignment horizontal="center" vertical="center"/>
    </xf>
    <xf numFmtId="0" fontId="10" fillId="4" borderId="19" xfId="0" applyFont="1" applyFill="1" applyBorder="1" applyAlignment="1">
      <alignment vertical="center"/>
    </xf>
    <xf numFmtId="38" fontId="10" fillId="4" borderId="19" xfId="2" applyFont="1" applyFill="1" applyBorder="1" applyAlignment="1">
      <alignment horizontal="right" vertical="center"/>
    </xf>
    <xf numFmtId="0" fontId="10" fillId="4" borderId="20" xfId="0" applyFont="1" applyFill="1" applyBorder="1" applyAlignment="1">
      <alignmen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38" fontId="10" fillId="4" borderId="11" xfId="2" applyFont="1" applyFill="1" applyBorder="1" applyAlignment="1">
      <alignment horizontal="center" vertical="center" wrapText="1"/>
    </xf>
    <xf numFmtId="0" fontId="10" fillId="4" borderId="12" xfId="0" applyFont="1" applyFill="1" applyBorder="1" applyAlignment="1">
      <alignment horizontal="center" vertical="center" wrapText="1"/>
    </xf>
    <xf numFmtId="38" fontId="10" fillId="5" borderId="21" xfId="2" applyFont="1" applyFill="1" applyBorder="1" applyAlignment="1">
      <alignment horizontal="right" vertical="center"/>
    </xf>
    <xf numFmtId="38" fontId="10" fillId="0" borderId="21" xfId="2" applyFont="1" applyFill="1" applyBorder="1" applyAlignment="1">
      <alignment horizontal="right" vertical="center"/>
    </xf>
    <xf numFmtId="0" fontId="10" fillId="0" borderId="0" xfId="0" applyFont="1" applyAlignment="1">
      <alignment horizontal="right" vertical="center"/>
    </xf>
    <xf numFmtId="0" fontId="11" fillId="2" borderId="19" xfId="0" applyFont="1" applyFill="1" applyBorder="1" applyAlignment="1">
      <alignment vertical="center"/>
    </xf>
    <xf numFmtId="0" fontId="10" fillId="2" borderId="19" xfId="0" applyFont="1" applyFill="1" applyBorder="1" applyAlignment="1">
      <alignment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2" xfId="0" applyFont="1" applyBorder="1" applyAlignment="1">
      <alignment horizontal="right" vertical="center"/>
    </xf>
    <xf numFmtId="0" fontId="10" fillId="0" borderId="1" xfId="0" applyFont="1" applyBorder="1" applyAlignment="1">
      <alignment horizontal="right" vertical="center"/>
    </xf>
    <xf numFmtId="38" fontId="10" fillId="0" borderId="23" xfId="2" applyFont="1" applyBorder="1" applyAlignment="1">
      <alignment horizontal="right" vertical="center"/>
    </xf>
    <xf numFmtId="0" fontId="10" fillId="2" borderId="11" xfId="0" applyFont="1" applyFill="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left" vertical="center" wrapText="1"/>
    </xf>
    <xf numFmtId="0" fontId="37" fillId="0" borderId="0" xfId="0" applyFont="1" applyAlignment="1">
      <alignment horizontal="left" vertical="center" wrapText="1"/>
    </xf>
    <xf numFmtId="0" fontId="10" fillId="0" borderId="11" xfId="0" applyFont="1" applyBorder="1" applyAlignment="1">
      <alignment horizontal="left" vertical="center" wrapText="1"/>
    </xf>
    <xf numFmtId="0" fontId="10" fillId="0" borderId="16" xfId="0" applyFont="1" applyBorder="1" applyAlignment="1">
      <alignment horizontal="left" vertical="center" wrapText="1"/>
    </xf>
    <xf numFmtId="0" fontId="37" fillId="0" borderId="0" xfId="0" applyFont="1" applyAlignment="1">
      <alignment horizontal="left" vertical="center"/>
    </xf>
    <xf numFmtId="0" fontId="10" fillId="4" borderId="19" xfId="0" applyFont="1" applyFill="1" applyBorder="1" applyAlignment="1">
      <alignment vertical="center" wrapText="1"/>
    </xf>
    <xf numFmtId="38" fontId="10" fillId="5" borderId="30" xfId="2" applyFont="1" applyFill="1" applyBorder="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38" fontId="5" fillId="0" borderId="0" xfId="2"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wrapText="1" indent="1"/>
    </xf>
    <xf numFmtId="38" fontId="5" fillId="0" borderId="0" xfId="2" applyFont="1" applyBorder="1" applyAlignment="1">
      <alignment horizontal="right" vertical="center"/>
    </xf>
    <xf numFmtId="38" fontId="5" fillId="0" borderId="0" xfId="2" applyFont="1" applyBorder="1" applyAlignment="1">
      <alignment horizontal="center" vertical="center"/>
    </xf>
    <xf numFmtId="0" fontId="10" fillId="4" borderId="6" xfId="0" applyFont="1" applyFill="1" applyBorder="1" applyAlignment="1">
      <alignment horizontal="left" vertical="center" wrapText="1"/>
    </xf>
    <xf numFmtId="38" fontId="10" fillId="0" borderId="6" xfId="3" applyFont="1" applyBorder="1" applyAlignment="1">
      <alignment horizontal="left" vertical="center" wrapText="1"/>
    </xf>
    <xf numFmtId="38" fontId="10" fillId="0" borderId="6" xfId="3" applyFont="1" applyBorder="1" applyAlignment="1">
      <alignment horizontal="right" vertical="center" wrapText="1"/>
    </xf>
    <xf numFmtId="38" fontId="10" fillId="0" borderId="4" xfId="3" applyFont="1" applyBorder="1" applyAlignment="1">
      <alignment horizontal="left" vertical="center" wrapText="1"/>
    </xf>
    <xf numFmtId="38" fontId="10" fillId="0" borderId="4" xfId="3" applyFont="1" applyBorder="1" applyAlignment="1">
      <alignment horizontal="right" vertical="center" wrapText="1"/>
    </xf>
    <xf numFmtId="38" fontId="10" fillId="0" borderId="18" xfId="3" applyFont="1" applyBorder="1" applyAlignment="1">
      <alignment horizontal="left" vertical="center" wrapText="1"/>
    </xf>
    <xf numFmtId="38" fontId="10" fillId="0" borderId="26" xfId="3" applyFont="1" applyBorder="1" applyAlignment="1">
      <alignment horizontal="left" vertical="center" wrapText="1"/>
    </xf>
    <xf numFmtId="38" fontId="10" fillId="0" borderId="3" xfId="3" applyFont="1" applyBorder="1" applyAlignment="1">
      <alignment horizontal="right" vertical="center" wrapText="1"/>
    </xf>
    <xf numFmtId="38" fontId="10" fillId="0" borderId="5" xfId="3" applyFont="1" applyBorder="1" applyAlignment="1">
      <alignment horizontal="left" vertical="center" wrapText="1"/>
    </xf>
    <xf numFmtId="38" fontId="10" fillId="0" borderId="5" xfId="3" applyFont="1" applyBorder="1" applyAlignment="1">
      <alignment horizontal="right" vertical="center"/>
    </xf>
    <xf numFmtId="38" fontId="10" fillId="0" borderId="5" xfId="3" applyFont="1" applyBorder="1" applyAlignment="1">
      <alignment horizontal="right" vertical="center" wrapText="1"/>
    </xf>
    <xf numFmtId="0" fontId="10" fillId="2" borderId="24" xfId="0" applyFont="1" applyFill="1" applyBorder="1" applyAlignment="1">
      <alignment horizontal="center" vertical="center" wrapText="1"/>
    </xf>
    <xf numFmtId="0" fontId="10" fillId="2" borderId="18" xfId="0" applyFont="1" applyFill="1" applyBorder="1" applyAlignment="1">
      <alignment horizontal="left" vertical="center"/>
    </xf>
    <xf numFmtId="38" fontId="10" fillId="0" borderId="27" xfId="0" applyNumberFormat="1" applyFont="1" applyBorder="1" applyAlignment="1">
      <alignment vertical="center"/>
    </xf>
    <xf numFmtId="38" fontId="10" fillId="0" borderId="19" xfId="0" applyNumberFormat="1" applyFont="1" applyBorder="1" applyAlignment="1">
      <alignment vertical="center"/>
    </xf>
    <xf numFmtId="38" fontId="10" fillId="0" borderId="29" xfId="0" applyNumberFormat="1" applyFont="1" applyBorder="1" applyAlignment="1">
      <alignment vertical="center"/>
    </xf>
    <xf numFmtId="0" fontId="10" fillId="2" borderId="25" xfId="0" applyFont="1" applyFill="1" applyBorder="1" applyAlignment="1">
      <alignment horizontal="center" vertical="center" wrapText="1"/>
    </xf>
    <xf numFmtId="0" fontId="36" fillId="0" borderId="8" xfId="0" applyFont="1" applyBorder="1" applyAlignment="1">
      <alignment vertical="center"/>
    </xf>
    <xf numFmtId="38" fontId="10" fillId="0" borderId="0" xfId="3" applyFont="1" applyAlignment="1">
      <alignment horizontal="right" vertical="center"/>
    </xf>
    <xf numFmtId="0" fontId="40" fillId="0" borderId="0" xfId="0" applyFont="1" applyAlignment="1">
      <alignment vertical="center"/>
    </xf>
    <xf numFmtId="38" fontId="10" fillId="2" borderId="11" xfId="3" applyFont="1" applyFill="1" applyBorder="1" applyAlignment="1">
      <alignment horizontal="center" vertical="center" wrapText="1"/>
    </xf>
    <xf numFmtId="38" fontId="10" fillId="0" borderId="11" xfId="3" applyFont="1" applyBorder="1" applyAlignment="1">
      <alignment horizontal="right" vertical="center"/>
    </xf>
    <xf numFmtId="38" fontId="10" fillId="0" borderId="12" xfId="3" applyFont="1" applyBorder="1" applyAlignment="1">
      <alignment horizontal="right" vertical="center"/>
    </xf>
    <xf numFmtId="38" fontId="10" fillId="0" borderId="17" xfId="3" applyFont="1" applyBorder="1" applyAlignment="1">
      <alignment horizontal="right" vertical="center"/>
    </xf>
    <xf numFmtId="38" fontId="10" fillId="2" borderId="19" xfId="3" applyFont="1" applyFill="1" applyBorder="1" applyAlignment="1">
      <alignment horizontal="right" vertical="center"/>
    </xf>
    <xf numFmtId="38" fontId="10" fillId="0" borderId="21" xfId="3" applyFont="1" applyBorder="1" applyAlignment="1">
      <alignment horizontal="right" vertical="center"/>
    </xf>
    <xf numFmtId="176" fontId="11" fillId="6" borderId="0" xfId="2" applyNumberFormat="1" applyFont="1" applyFill="1" applyBorder="1" applyAlignment="1">
      <alignment horizontal="right" vertical="center"/>
    </xf>
    <xf numFmtId="0" fontId="41" fillId="0" borderId="0" xfId="4" applyFont="1">
      <alignment vertical="center"/>
    </xf>
    <xf numFmtId="0" fontId="41" fillId="0" borderId="0" xfId="4" applyFont="1" applyAlignment="1">
      <alignment vertical="center" wrapText="1"/>
    </xf>
    <xf numFmtId="38" fontId="41" fillId="0" borderId="0" xfId="2" applyFont="1" applyFill="1" applyBorder="1" applyAlignment="1">
      <alignment vertical="center"/>
    </xf>
    <xf numFmtId="0" fontId="42" fillId="3" borderId="0" xfId="4" applyFont="1" applyFill="1">
      <alignment vertical="center"/>
    </xf>
    <xf numFmtId="0" fontId="42" fillId="3" borderId="0" xfId="0" applyFont="1" applyFill="1" applyAlignment="1">
      <alignment vertical="center"/>
    </xf>
    <xf numFmtId="0" fontId="42" fillId="3" borderId="0" xfId="0" applyFont="1" applyFill="1" applyAlignment="1">
      <alignment horizontal="right" vertical="center"/>
    </xf>
    <xf numFmtId="14" fontId="43" fillId="0" borderId="14" xfId="0" applyNumberFormat="1" applyFont="1" applyBorder="1" applyAlignment="1">
      <alignment horizontal="center" vertical="center"/>
    </xf>
    <xf numFmtId="14" fontId="43" fillId="0" borderId="11" xfId="0" applyNumberFormat="1" applyFont="1" applyBorder="1" applyAlignment="1">
      <alignment horizontal="center" vertical="center"/>
    </xf>
    <xf numFmtId="0" fontId="10" fillId="2" borderId="18" xfId="0" applyFont="1" applyFill="1" applyBorder="1" applyAlignment="1">
      <alignment horizontal="center" vertical="center" wrapText="1"/>
    </xf>
    <xf numFmtId="179" fontId="42" fillId="3" borderId="0" xfId="0" applyNumberFormat="1" applyFont="1" applyFill="1" applyAlignment="1">
      <alignment horizontal="center" vertical="center"/>
    </xf>
    <xf numFmtId="14" fontId="43" fillId="0" borderId="12" xfId="0" applyNumberFormat="1" applyFont="1" applyBorder="1" applyAlignment="1">
      <alignment horizontal="center" vertical="center" wrapText="1"/>
    </xf>
    <xf numFmtId="38" fontId="10" fillId="2" borderId="24" xfId="2" applyFont="1" applyFill="1" applyBorder="1" applyAlignment="1">
      <alignment horizontal="right" vertical="center"/>
    </xf>
    <xf numFmtId="38" fontId="10" fillId="0" borderId="24" xfId="2" applyFont="1" applyBorder="1" applyAlignment="1">
      <alignment horizontal="right" vertical="center"/>
    </xf>
    <xf numFmtId="0" fontId="10" fillId="0" borderId="0" xfId="6" applyFont="1">
      <alignment vertical="center"/>
    </xf>
    <xf numFmtId="0" fontId="8" fillId="0" borderId="0" xfId="6" applyFont="1">
      <alignment vertical="center"/>
    </xf>
    <xf numFmtId="0" fontId="8" fillId="0" borderId="0" xfId="6" applyFont="1" applyAlignment="1">
      <alignment horizontal="center" vertical="center"/>
    </xf>
    <xf numFmtId="0" fontId="45" fillId="0" borderId="0" xfId="6" applyFont="1">
      <alignment vertical="center"/>
    </xf>
    <xf numFmtId="0" fontId="46" fillId="0" borderId="0" xfId="6" applyFont="1">
      <alignment vertical="center"/>
    </xf>
    <xf numFmtId="0" fontId="45" fillId="0" borderId="0" xfId="6" applyFont="1" applyAlignment="1">
      <alignment horizontal="center" vertical="center"/>
    </xf>
    <xf numFmtId="0" fontId="47" fillId="2" borderId="6" xfId="6" applyFont="1" applyFill="1" applyBorder="1" applyAlignment="1">
      <alignment horizontal="center" vertical="center"/>
    </xf>
    <xf numFmtId="0" fontId="47" fillId="0" borderId="0" xfId="6" applyFont="1">
      <alignment vertical="center"/>
    </xf>
    <xf numFmtId="180" fontId="48" fillId="0" borderId="6" xfId="6" applyNumberFormat="1" applyFont="1" applyBorder="1">
      <alignment vertical="center"/>
    </xf>
    <xf numFmtId="14" fontId="48" fillId="0" borderId="6" xfId="6" applyNumberFormat="1" applyFont="1" applyBorder="1">
      <alignment vertical="center"/>
    </xf>
    <xf numFmtId="0" fontId="50" fillId="0" borderId="6" xfId="6" applyFont="1" applyBorder="1" applyAlignment="1">
      <alignment horizontal="center" vertical="center"/>
    </xf>
    <xf numFmtId="0" fontId="50" fillId="2" borderId="6" xfId="6" applyFont="1" applyFill="1" applyBorder="1" applyAlignment="1">
      <alignment horizontal="center" vertical="center"/>
    </xf>
    <xf numFmtId="38" fontId="43" fillId="0" borderId="39" xfId="2" applyFont="1" applyBorder="1" applyAlignment="1">
      <alignment horizontal="right" vertical="center"/>
    </xf>
    <xf numFmtId="38" fontId="43" fillId="0" borderId="24" xfId="2" applyFont="1" applyBorder="1" applyAlignment="1">
      <alignment horizontal="right" vertical="center"/>
    </xf>
    <xf numFmtId="40" fontId="43" fillId="0" borderId="39" xfId="2" applyNumberFormat="1" applyFont="1" applyBorder="1" applyAlignment="1">
      <alignment horizontal="right" vertical="center"/>
    </xf>
    <xf numFmtId="38" fontId="43" fillId="0" borderId="11" xfId="2" applyFont="1" applyBorder="1" applyAlignment="1">
      <alignment horizontal="center" vertical="center"/>
    </xf>
    <xf numFmtId="0" fontId="10" fillId="0" borderId="11" xfId="0" applyFont="1" applyBorder="1" applyAlignment="1">
      <alignment vertical="center" wrapText="1"/>
    </xf>
    <xf numFmtId="0" fontId="43" fillId="0" borderId="11" xfId="0" applyFont="1" applyBorder="1" applyAlignment="1">
      <alignment vertical="center" wrapText="1"/>
    </xf>
    <xf numFmtId="0" fontId="10" fillId="0" borderId="12" xfId="0" applyFont="1" applyBorder="1" applyAlignment="1">
      <alignment vertical="center"/>
    </xf>
    <xf numFmtId="0" fontId="10" fillId="2" borderId="32"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3" xfId="0" applyFont="1" applyFill="1" applyBorder="1" applyAlignment="1">
      <alignment horizontal="center" vertical="center" wrapText="1"/>
    </xf>
    <xf numFmtId="38" fontId="10" fillId="2" borderId="32" xfId="2" applyFont="1" applyFill="1" applyBorder="1" applyAlignment="1">
      <alignment horizontal="center" vertical="center" wrapText="1"/>
    </xf>
    <xf numFmtId="38" fontId="43" fillId="0" borderId="11" xfId="2" applyFont="1" applyBorder="1" applyAlignment="1">
      <alignment horizontal="right" vertical="center"/>
    </xf>
    <xf numFmtId="38" fontId="43" fillId="0" borderId="14" xfId="2" applyFont="1" applyBorder="1" applyAlignment="1">
      <alignment horizontal="right" vertical="center"/>
    </xf>
    <xf numFmtId="38" fontId="43" fillId="0" borderId="15" xfId="2" applyFont="1" applyBorder="1" applyAlignment="1">
      <alignment horizontal="right" vertical="center"/>
    </xf>
    <xf numFmtId="0" fontId="43" fillId="0" borderId="0" xfId="0" applyFont="1" applyAlignment="1">
      <alignment vertical="center"/>
    </xf>
    <xf numFmtId="0" fontId="43" fillId="0" borderId="14" xfId="2" applyNumberFormat="1" applyFont="1" applyBorder="1" applyAlignment="1">
      <alignment horizontal="center" vertical="center"/>
    </xf>
    <xf numFmtId="181" fontId="51" fillId="7" borderId="25" xfId="7" applyNumberFormat="1" applyFont="1" applyFill="1" applyBorder="1" applyAlignment="1">
      <alignment vertical="center" wrapText="1"/>
    </xf>
    <xf numFmtId="0" fontId="43" fillId="7" borderId="11" xfId="0" applyFont="1" applyFill="1" applyBorder="1" applyAlignment="1">
      <alignment horizontal="center" vertical="center"/>
    </xf>
    <xf numFmtId="40" fontId="43" fillId="7" borderId="11" xfId="2" applyNumberFormat="1" applyFont="1" applyFill="1" applyBorder="1" applyAlignment="1">
      <alignment horizontal="right" vertical="center"/>
    </xf>
    <xf numFmtId="38" fontId="43" fillId="7" borderId="24" xfId="2" applyFont="1" applyFill="1" applyBorder="1" applyAlignment="1">
      <alignment horizontal="right" vertical="center"/>
    </xf>
    <xf numFmtId="38" fontId="43" fillId="7" borderId="24" xfId="0" applyNumberFormat="1" applyFont="1" applyFill="1" applyBorder="1" applyAlignment="1">
      <alignment horizontal="right" vertical="center"/>
    </xf>
    <xf numFmtId="0" fontId="44" fillId="7" borderId="10" xfId="5" applyFont="1" applyFill="1" applyBorder="1" applyAlignment="1">
      <alignment horizontal="center" vertical="center" wrapText="1"/>
    </xf>
    <xf numFmtId="0" fontId="43" fillId="7" borderId="18" xfId="0" applyFont="1" applyFill="1" applyBorder="1" applyAlignment="1">
      <alignment horizontal="center" vertical="center"/>
    </xf>
    <xf numFmtId="0" fontId="10" fillId="7" borderId="40" xfId="0" applyFont="1" applyFill="1" applyBorder="1" applyAlignment="1">
      <alignment horizontal="center" vertical="center"/>
    </xf>
    <xf numFmtId="0" fontId="10" fillId="0" borderId="41" xfId="0" applyFont="1" applyBorder="1" applyAlignment="1">
      <alignment vertical="center"/>
    </xf>
    <xf numFmtId="0" fontId="10" fillId="4" borderId="32"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181" fontId="51" fillId="7" borderId="11" xfId="7" applyNumberFormat="1" applyFont="1" applyFill="1" applyBorder="1" applyAlignment="1">
      <alignment vertical="center" wrapText="1"/>
    </xf>
    <xf numFmtId="0" fontId="10" fillId="2" borderId="0" xfId="0" applyFont="1" applyFill="1" applyAlignment="1">
      <alignment horizontal="center" vertical="center" wrapText="1"/>
    </xf>
    <xf numFmtId="0" fontId="43" fillId="7" borderId="0" xfId="0" applyFont="1" applyFill="1" applyAlignment="1">
      <alignment horizontal="center" vertical="center"/>
    </xf>
    <xf numFmtId="0" fontId="43" fillId="0" borderId="0" xfId="0" applyFont="1" applyAlignment="1">
      <alignment vertical="center" wrapText="1"/>
    </xf>
    <xf numFmtId="181" fontId="51" fillId="7" borderId="0" xfId="7" applyNumberFormat="1" applyFont="1" applyFill="1" applyAlignment="1">
      <alignment vertical="center" wrapText="1"/>
    </xf>
    <xf numFmtId="40" fontId="43" fillId="7" borderId="0" xfId="2" applyNumberFormat="1" applyFont="1" applyFill="1" applyBorder="1" applyAlignment="1">
      <alignment horizontal="right" vertical="center"/>
    </xf>
    <xf numFmtId="38" fontId="43" fillId="7" borderId="0" xfId="2" applyFont="1" applyFill="1" applyBorder="1" applyAlignment="1">
      <alignment horizontal="right" vertical="center"/>
    </xf>
    <xf numFmtId="38" fontId="43" fillId="7" borderId="0" xfId="0" applyNumberFormat="1" applyFont="1" applyFill="1" applyAlignment="1">
      <alignment horizontal="right" vertical="center"/>
    </xf>
    <xf numFmtId="38" fontId="43" fillId="0" borderId="0" xfId="2" applyFont="1" applyFill="1" applyBorder="1" applyAlignment="1">
      <alignment horizontal="center" vertical="center"/>
    </xf>
    <xf numFmtId="181" fontId="51" fillId="0" borderId="0" xfId="7" applyNumberFormat="1" applyFont="1" applyAlignment="1">
      <alignment vertical="center" wrapText="1"/>
    </xf>
    <xf numFmtId="38" fontId="43" fillId="0" borderId="0" xfId="2" applyFont="1" applyFill="1" applyBorder="1" applyAlignment="1">
      <alignment horizontal="right" vertical="center"/>
    </xf>
    <xf numFmtId="0" fontId="10" fillId="7" borderId="45" xfId="0" applyFont="1" applyFill="1" applyBorder="1" applyAlignment="1">
      <alignment horizontal="center" vertical="center"/>
    </xf>
    <xf numFmtId="38" fontId="10" fillId="0" borderId="8" xfId="2" applyFont="1" applyBorder="1" applyAlignment="1">
      <alignment horizontal="right" vertical="center"/>
    </xf>
    <xf numFmtId="0" fontId="43" fillId="0" borderId="0" xfId="0" applyFont="1" applyAlignment="1">
      <alignment horizontal="center" vertical="center"/>
    </xf>
    <xf numFmtId="0" fontId="43" fillId="0" borderId="12" xfId="0" applyFont="1" applyBorder="1" applyAlignment="1">
      <alignment vertical="center" wrapText="1"/>
    </xf>
    <xf numFmtId="38" fontId="10" fillId="0" borderId="0" xfId="0" applyNumberFormat="1" applyFont="1" applyAlignment="1">
      <alignment vertical="center"/>
    </xf>
    <xf numFmtId="0" fontId="43" fillId="0" borderId="1" xfId="0" applyFont="1" applyBorder="1" applyAlignment="1">
      <alignment horizontal="center" vertical="center"/>
    </xf>
    <xf numFmtId="0" fontId="43" fillId="0" borderId="1" xfId="0" applyFont="1" applyBorder="1" applyAlignment="1">
      <alignment vertical="center" wrapText="1"/>
    </xf>
    <xf numFmtId="181" fontId="51" fillId="0" borderId="1" xfId="7" applyNumberFormat="1" applyFont="1" applyBorder="1" applyAlignment="1">
      <alignment vertical="center" wrapText="1"/>
    </xf>
    <xf numFmtId="38" fontId="43" fillId="0" borderId="1" xfId="2" applyFont="1" applyFill="1" applyBorder="1" applyAlignment="1">
      <alignment horizontal="right" vertical="center"/>
    </xf>
    <xf numFmtId="38" fontId="43" fillId="0" borderId="1" xfId="0" applyNumberFormat="1" applyFont="1" applyBorder="1" applyAlignment="1">
      <alignment horizontal="right" vertical="center"/>
    </xf>
    <xf numFmtId="0" fontId="10" fillId="0" borderId="1" xfId="0" applyFont="1" applyBorder="1" applyAlignment="1">
      <alignment vertical="center"/>
    </xf>
    <xf numFmtId="0" fontId="43" fillId="0" borderId="8" xfId="0" applyFont="1" applyBorder="1" applyAlignment="1">
      <alignment horizontal="center" vertical="center"/>
    </xf>
    <xf numFmtId="0" fontId="43" fillId="0" borderId="8" xfId="0" applyFont="1" applyBorder="1" applyAlignment="1">
      <alignment vertical="center" wrapText="1"/>
    </xf>
    <xf numFmtId="181" fontId="51" fillId="0" borderId="8" xfId="7" applyNumberFormat="1" applyFont="1" applyBorder="1" applyAlignment="1">
      <alignment vertical="center" wrapText="1"/>
    </xf>
    <xf numFmtId="38" fontId="43" fillId="0" borderId="8" xfId="2" applyFont="1" applyFill="1" applyBorder="1" applyAlignment="1">
      <alignment horizontal="right" vertical="center"/>
    </xf>
    <xf numFmtId="38" fontId="43" fillId="0" borderId="8" xfId="0" applyNumberFormat="1" applyFont="1" applyBorder="1" applyAlignment="1">
      <alignment horizontal="right" vertical="center"/>
    </xf>
    <xf numFmtId="0" fontId="10" fillId="0" borderId="8" xfId="0" applyFont="1" applyBorder="1" applyAlignment="1">
      <alignment vertical="center"/>
    </xf>
    <xf numFmtId="38" fontId="43" fillId="0" borderId="0" xfId="0" applyNumberFormat="1" applyFont="1" applyAlignment="1">
      <alignment horizontal="right" vertical="center"/>
    </xf>
    <xf numFmtId="40" fontId="43" fillId="0" borderId="0" xfId="2" applyNumberFormat="1" applyFont="1" applyFill="1" applyBorder="1" applyAlignment="1">
      <alignment horizontal="right" vertical="center"/>
    </xf>
    <xf numFmtId="40" fontId="43" fillId="0" borderId="8" xfId="2" applyNumberFormat="1" applyFont="1" applyFill="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left" vertical="center" wrapText="1" indent="1"/>
    </xf>
    <xf numFmtId="38" fontId="10" fillId="0" borderId="8" xfId="2" applyFont="1" applyBorder="1" applyAlignment="1">
      <alignment horizontal="center" vertical="center"/>
    </xf>
    <xf numFmtId="40" fontId="43" fillId="0" borderId="24" xfId="2" applyNumberFormat="1" applyFont="1" applyBorder="1" applyAlignment="1">
      <alignment horizontal="right" vertical="center"/>
    </xf>
    <xf numFmtId="181" fontId="51" fillId="7" borderId="14" xfId="7" applyNumberFormat="1" applyFont="1" applyFill="1" applyBorder="1" applyAlignment="1">
      <alignment vertical="center" wrapText="1"/>
    </xf>
    <xf numFmtId="181" fontId="51" fillId="7" borderId="44" xfId="7" applyNumberFormat="1" applyFont="1" applyFill="1" applyBorder="1" applyAlignment="1">
      <alignment vertical="center" wrapText="1"/>
    </xf>
    <xf numFmtId="0" fontId="11" fillId="2" borderId="24" xfId="0" applyFont="1" applyFill="1" applyBorder="1" applyAlignment="1">
      <alignment vertical="center"/>
    </xf>
    <xf numFmtId="38" fontId="5" fillId="0" borderId="0" xfId="2" applyFont="1" applyFill="1" applyBorder="1" applyAlignment="1">
      <alignment horizontal="left" vertical="center" wrapText="1"/>
    </xf>
    <xf numFmtId="0" fontId="5" fillId="0" borderId="0" xfId="4" applyFont="1" applyAlignment="1">
      <alignment horizontal="center" vertical="center"/>
    </xf>
    <xf numFmtId="0" fontId="5" fillId="0" borderId="0" xfId="4" applyFont="1" applyAlignment="1">
      <alignment horizontal="center" vertical="center" wrapText="1"/>
    </xf>
    <xf numFmtId="0" fontId="6" fillId="0" borderId="0" xfId="4" applyFont="1" applyAlignment="1">
      <alignment horizontal="center" vertical="center"/>
    </xf>
    <xf numFmtId="0" fontId="6" fillId="3" borderId="0" xfId="4" applyFont="1" applyFill="1" applyAlignment="1">
      <alignment horizontal="center" vertical="center"/>
    </xf>
    <xf numFmtId="0" fontId="4" fillId="0" borderId="0" xfId="4" applyFont="1" applyAlignment="1">
      <alignment horizontal="center" vertical="center"/>
    </xf>
    <xf numFmtId="0" fontId="6" fillId="3" borderId="4" xfId="4" applyFont="1" applyFill="1" applyBorder="1" applyAlignment="1">
      <alignment horizontal="center" vertical="center" wrapText="1"/>
    </xf>
    <xf numFmtId="0" fontId="6" fillId="3" borderId="38" xfId="4" applyFont="1" applyFill="1" applyBorder="1" applyAlignment="1">
      <alignment horizontal="center" vertical="center" wrapText="1"/>
    </xf>
    <xf numFmtId="0" fontId="8" fillId="0" borderId="0" xfId="0" applyFont="1" applyAlignment="1">
      <alignment horizontal="center"/>
    </xf>
    <xf numFmtId="0" fontId="33" fillId="0" borderId="1" xfId="0" applyFont="1" applyBorder="1" applyAlignment="1">
      <alignment wrapText="1"/>
    </xf>
    <xf numFmtId="0" fontId="0" fillId="0" borderId="1" xfId="0" applyBorder="1"/>
    <xf numFmtId="0" fontId="34" fillId="0" borderId="0" xfId="0" applyFont="1" applyAlignment="1">
      <alignment horizontal="center"/>
    </xf>
    <xf numFmtId="0" fontId="47" fillId="0" borderId="1" xfId="6" applyFont="1" applyBorder="1" applyAlignment="1">
      <alignment horizontal="center" vertical="center"/>
    </xf>
    <xf numFmtId="0" fontId="49" fillId="0" borderId="0" xfId="6" applyFont="1" applyAlignment="1">
      <alignment vertical="center" wrapText="1"/>
    </xf>
    <xf numFmtId="0" fontId="47" fillId="2" borderId="4" xfId="6" applyFont="1" applyFill="1" applyBorder="1" applyAlignment="1">
      <alignment horizontal="center" vertical="center"/>
    </xf>
    <xf numFmtId="0" fontId="47" fillId="2" borderId="38" xfId="6" applyFont="1" applyFill="1" applyBorder="1" applyAlignment="1">
      <alignment horizontal="center" vertical="center"/>
    </xf>
    <xf numFmtId="0" fontId="47" fillId="2" borderId="5" xfId="6" applyFont="1" applyFill="1" applyBorder="1" applyAlignment="1">
      <alignment horizontal="center" vertical="center"/>
    </xf>
    <xf numFmtId="0" fontId="9" fillId="0" borderId="0" xfId="6" applyFont="1" applyAlignment="1">
      <alignment horizontal="center" vertical="center"/>
    </xf>
    <xf numFmtId="0" fontId="10" fillId="0" borderId="31" xfId="0" applyFont="1" applyBorder="1" applyAlignment="1">
      <alignment horizontal="right" vertical="center"/>
    </xf>
    <xf numFmtId="0" fontId="10" fillId="0" borderId="29" xfId="0" applyFont="1" applyBorder="1" applyAlignment="1">
      <alignment horizontal="right" vertical="center"/>
    </xf>
    <xf numFmtId="38" fontId="10" fillId="0" borderId="30" xfId="2" applyFont="1" applyFill="1" applyBorder="1" applyAlignment="1">
      <alignment horizontal="right" vertical="center"/>
    </xf>
    <xf numFmtId="0" fontId="37" fillId="0" borderId="0" xfId="0" applyFont="1" applyAlignment="1">
      <alignment horizontal="left" vertical="center"/>
    </xf>
    <xf numFmtId="0" fontId="10" fillId="0" borderId="18" xfId="0" applyFont="1" applyBorder="1" applyAlignment="1">
      <alignment horizontal="right" vertical="center"/>
    </xf>
    <xf numFmtId="0" fontId="10" fillId="0" borderId="19" xfId="0" applyFont="1" applyBorder="1" applyAlignment="1">
      <alignment horizontal="right" vertical="center"/>
    </xf>
    <xf numFmtId="0" fontId="10" fillId="2" borderId="3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12" xfId="0" applyFont="1" applyFill="1" applyBorder="1" applyAlignment="1">
      <alignment horizontal="center" vertical="center" wrapText="1"/>
    </xf>
    <xf numFmtId="38" fontId="10" fillId="2" borderId="11" xfId="2"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14" xfId="0" applyFont="1" applyFill="1" applyBorder="1" applyAlignment="1">
      <alignment horizontal="center" vertical="center" wrapText="1"/>
    </xf>
    <xf numFmtId="38" fontId="10" fillId="2" borderId="32" xfId="2" applyFont="1" applyFill="1" applyBorder="1" applyAlignment="1">
      <alignment horizontal="center" vertical="center" wrapText="1"/>
    </xf>
    <xf numFmtId="38" fontId="10" fillId="2" borderId="14" xfId="2"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0" borderId="0" xfId="0" applyFont="1" applyAlignment="1">
      <alignment horizontal="center" vertical="center" wrapText="1"/>
    </xf>
    <xf numFmtId="38" fontId="10" fillId="0" borderId="0" xfId="2"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5" borderId="30" xfId="0" applyFont="1" applyFill="1" applyBorder="1" applyAlignment="1">
      <alignment horizontal="right" vertical="center"/>
    </xf>
    <xf numFmtId="0" fontId="10" fillId="0" borderId="30" xfId="0" applyFont="1" applyBorder="1" applyAlignment="1">
      <alignment horizontal="right" vertical="center"/>
    </xf>
    <xf numFmtId="0" fontId="8" fillId="0" borderId="30" xfId="0" applyFont="1" applyBorder="1" applyAlignment="1">
      <alignment horizontal="right" vertical="center"/>
    </xf>
    <xf numFmtId="0" fontId="10" fillId="5" borderId="31" xfId="0" applyFont="1" applyFill="1" applyBorder="1" applyAlignment="1">
      <alignment horizontal="right" vertical="center"/>
    </xf>
    <xf numFmtId="0" fontId="10" fillId="5" borderId="29" xfId="0" applyFont="1" applyFill="1" applyBorder="1" applyAlignment="1">
      <alignment horizontal="right" vertical="center"/>
    </xf>
    <xf numFmtId="0" fontId="38" fillId="0" borderId="0" xfId="0" applyFont="1" applyAlignment="1">
      <alignment horizontal="left" vertical="center"/>
    </xf>
    <xf numFmtId="38" fontId="10" fillId="0" borderId="28" xfId="3" applyFont="1" applyBorder="1" applyAlignment="1">
      <alignment horizontal="left" vertical="center" wrapText="1"/>
    </xf>
    <xf numFmtId="38" fontId="10" fillId="0" borderId="18" xfId="3" applyFont="1" applyBorder="1" applyAlignment="1">
      <alignment horizontal="left" vertical="center" wrapText="1"/>
    </xf>
    <xf numFmtId="38" fontId="10" fillId="0" borderId="19" xfId="3" applyFont="1" applyBorder="1" applyAlignment="1">
      <alignment horizontal="left" vertical="center" wrapText="1"/>
    </xf>
    <xf numFmtId="38" fontId="10" fillId="0" borderId="20" xfId="3" applyFont="1" applyBorder="1" applyAlignment="1">
      <alignment horizontal="left" vertical="center" wrapText="1"/>
    </xf>
    <xf numFmtId="38" fontId="10" fillId="0" borderId="22" xfId="3" applyFont="1" applyBorder="1" applyAlignment="1">
      <alignment horizontal="left" vertical="center" wrapText="1"/>
    </xf>
    <xf numFmtId="38" fontId="10" fillId="0" borderId="35" xfId="3" applyFont="1" applyBorder="1" applyAlignment="1">
      <alignment horizontal="left" vertical="center" wrapText="1"/>
    </xf>
    <xf numFmtId="0" fontId="10" fillId="0" borderId="0" xfId="0" applyFont="1" applyAlignment="1">
      <alignment horizontal="left" wrapText="1"/>
    </xf>
    <xf numFmtId="0" fontId="8" fillId="0" borderId="0" xfId="0" applyFont="1" applyAlignment="1">
      <alignment horizont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38" fontId="10" fillId="2" borderId="32" xfId="3" applyFont="1" applyFill="1" applyBorder="1" applyAlignment="1">
      <alignment horizontal="center" vertical="center" wrapText="1"/>
    </xf>
    <xf numFmtId="38" fontId="10" fillId="2" borderId="14" xfId="3" applyFont="1" applyFill="1" applyBorder="1" applyAlignment="1">
      <alignment horizontal="center" vertical="center" wrapText="1"/>
    </xf>
  </cellXfs>
  <cellStyles count="8">
    <cellStyle name="パーセント" xfId="1" builtinId="5"/>
    <cellStyle name="桁区切り" xfId="2" builtinId="6"/>
    <cellStyle name="桁区切り 2" xfId="3" xr:uid="{00000000-0005-0000-0000-000002000000}"/>
    <cellStyle name="標準" xfId="0" builtinId="0"/>
    <cellStyle name="標準 2" xfId="6" xr:uid="{00000000-0005-0000-0000-000004000000}"/>
    <cellStyle name="標準 3" xfId="5" xr:uid="{00000000-0005-0000-0000-000005000000}"/>
    <cellStyle name="標準 3 2" xfId="7" xr:uid="{00000000-0005-0000-0000-000006000000}"/>
    <cellStyle name="標準_【説明資料】支援事業予算設計書" xfId="4" xr:uid="{00000000-0005-0000-0000-000007000000}"/>
  </cellStyles>
  <dxfs count="0"/>
  <tableStyles count="0" defaultTableStyle="TableStyleMedium9" defaultPivotStyle="PivotStyleLight16"/>
  <colors>
    <mruColors>
      <color rgb="FFEFF7FF"/>
      <color rgb="FFE1F0FF"/>
      <color rgb="FFCDE6FF"/>
      <color rgb="FF99CCFF"/>
      <color rgb="FFE1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414867</xdr:colOff>
      <xdr:row>12</xdr:row>
      <xdr:rowOff>64347</xdr:rowOff>
    </xdr:from>
    <xdr:to>
      <xdr:col>8</xdr:col>
      <xdr:colOff>369486</xdr:colOff>
      <xdr:row>25</xdr:row>
      <xdr:rowOff>216747</xdr:rowOff>
    </xdr:to>
    <xdr:pic>
      <xdr:nvPicPr>
        <xdr:cNvPr id="2" name="図 1">
          <a:extLst>
            <a:ext uri="{FF2B5EF4-FFF2-40B4-BE49-F238E27FC236}">
              <a16:creationId xmlns:a16="http://schemas.microsoft.com/office/drawing/2014/main" id="{96F83B0B-8EFF-0445-B75F-357FB2C31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3600" y="3425614"/>
          <a:ext cx="4027086"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1</xdr:row>
      <xdr:rowOff>44450</xdr:rowOff>
    </xdr:from>
    <xdr:to>
      <xdr:col>8</xdr:col>
      <xdr:colOff>438150</xdr:colOff>
      <xdr:row>5</xdr:row>
      <xdr:rowOff>114300</xdr:rowOff>
    </xdr:to>
    <xdr:sp macro="" textlink="">
      <xdr:nvSpPr>
        <xdr:cNvPr id="2" name="テキスト ボックス 1">
          <a:extLst>
            <a:ext uri="{FF2B5EF4-FFF2-40B4-BE49-F238E27FC236}">
              <a16:creationId xmlns:a16="http://schemas.microsoft.com/office/drawing/2014/main" id="{03E954EF-952A-4E6C-D89F-E77496729086}"/>
            </a:ext>
          </a:extLst>
        </xdr:cNvPr>
        <xdr:cNvSpPr txBox="1"/>
      </xdr:nvSpPr>
      <xdr:spPr>
        <a:xfrm>
          <a:off x="3587750" y="273050"/>
          <a:ext cx="4197350" cy="984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これまでのチェックより、本部スタッフ人件費、本部管理費、一般管理費は、ほとんどの通貨が円でした。それ以外の通貨である場合も、</a:t>
          </a:r>
          <a:r>
            <a:rPr kumimoji="1" lang="en-US" altLang="ja-JP" sz="1100"/>
            <a:t>USD</a:t>
          </a:r>
          <a:r>
            <a:rPr kumimoji="1" lang="ja-JP" altLang="en-US" sz="1100"/>
            <a:t>から円への換算など、１つの通貨のみで換算する取引であったことから、通貨単位、換算レート欄は１つとしています。</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63"/>
  <sheetViews>
    <sheetView showGridLines="0" tabSelected="1" view="pageBreakPreview" zoomScaleNormal="100" zoomScaleSheetLayoutView="100" zoomScalePageLayoutView="70" workbookViewId="0">
      <selection sqref="A1:O1"/>
    </sheetView>
  </sheetViews>
  <sheetFormatPr defaultColWidth="9" defaultRowHeight="18" customHeight="1" x14ac:dyDescent="0.2"/>
  <cols>
    <col min="1" max="2" width="1.77734375" style="1" customWidth="1"/>
    <col min="3" max="3" width="38.6640625" style="2" customWidth="1"/>
    <col min="4" max="4" width="8.21875" style="1" bestFit="1" customWidth="1"/>
    <col min="5" max="5" width="2.6640625" style="1" customWidth="1"/>
    <col min="6" max="6" width="20.88671875" style="10" bestFit="1" customWidth="1"/>
    <col min="7" max="7" width="2.6640625" style="1" customWidth="1"/>
    <col min="8" max="8" width="20.88671875" style="1" bestFit="1" customWidth="1"/>
    <col min="9" max="9" width="2.6640625" style="1" customWidth="1"/>
    <col min="10" max="10" width="19.44140625" style="10" bestFit="1" customWidth="1"/>
    <col min="11" max="11" width="2.6640625" style="1" customWidth="1"/>
    <col min="12" max="12" width="13.109375" style="1" bestFit="1" customWidth="1"/>
    <col min="13" max="13" width="2.6640625" style="1" customWidth="1"/>
    <col min="14" max="14" width="13.109375" style="1" customWidth="1"/>
    <col min="15" max="15" width="18.33203125" style="1" customWidth="1"/>
    <col min="16" max="16384" width="9" style="1"/>
  </cols>
  <sheetData>
    <row r="1" spans="1:15" ht="18" customHeight="1" x14ac:dyDescent="0.2">
      <c r="A1" s="323" t="s">
        <v>18</v>
      </c>
      <c r="B1" s="323"/>
      <c r="C1" s="323"/>
      <c r="D1" s="323"/>
      <c r="E1" s="323"/>
      <c r="F1" s="323"/>
      <c r="G1" s="323"/>
      <c r="H1" s="323"/>
      <c r="I1" s="323"/>
      <c r="J1" s="323"/>
      <c r="K1" s="323"/>
      <c r="L1" s="323"/>
      <c r="M1" s="323"/>
      <c r="N1" s="323"/>
      <c r="O1" s="323"/>
    </row>
    <row r="2" spans="1:15" ht="18" customHeight="1" x14ac:dyDescent="0.2">
      <c r="A2" s="323" t="s">
        <v>14</v>
      </c>
      <c r="B2" s="323"/>
      <c r="C2" s="323"/>
      <c r="D2" s="323"/>
      <c r="E2" s="323"/>
      <c r="F2" s="323"/>
      <c r="G2" s="323"/>
      <c r="H2" s="323"/>
      <c r="I2" s="323"/>
      <c r="J2" s="323"/>
      <c r="K2" s="323"/>
      <c r="L2" s="323"/>
      <c r="M2" s="323"/>
      <c r="N2" s="323"/>
      <c r="O2" s="323"/>
    </row>
    <row r="3" spans="1:15" ht="6.75" customHeight="1" x14ac:dyDescent="0.2">
      <c r="D3" s="3"/>
      <c r="E3" s="3"/>
      <c r="F3" s="4"/>
      <c r="G3" s="3"/>
      <c r="I3" s="3"/>
      <c r="J3" s="3"/>
      <c r="K3" s="3"/>
      <c r="L3" s="3"/>
      <c r="M3" s="3"/>
    </row>
    <row r="4" spans="1:15" ht="18" customHeight="1" x14ac:dyDescent="0.2">
      <c r="A4" s="101"/>
      <c r="B4" s="5"/>
      <c r="C4" s="5"/>
      <c r="D4" s="322" t="s">
        <v>212</v>
      </c>
      <c r="E4" s="322"/>
      <c r="F4" s="322"/>
      <c r="G4" s="322"/>
      <c r="H4" s="322"/>
      <c r="I4" s="322"/>
      <c r="J4" s="322"/>
      <c r="K4" s="322"/>
      <c r="L4" s="322"/>
      <c r="M4" s="5"/>
      <c r="N4" s="5"/>
      <c r="O4" s="324" t="s">
        <v>215</v>
      </c>
    </row>
    <row r="5" spans="1:15" ht="6.75" customHeight="1" x14ac:dyDescent="0.2">
      <c r="A5" s="101"/>
      <c r="B5" s="5"/>
      <c r="C5" s="6"/>
      <c r="D5" s="321"/>
      <c r="E5" s="321"/>
      <c r="F5" s="321"/>
      <c r="G5" s="321"/>
      <c r="H5" s="321"/>
      <c r="I5" s="321"/>
      <c r="J5" s="321"/>
      <c r="K5" s="321"/>
      <c r="L5" s="321"/>
      <c r="M5" s="5"/>
      <c r="O5" s="325"/>
    </row>
    <row r="6" spans="1:15" ht="18" customHeight="1" x14ac:dyDescent="0.2">
      <c r="A6" s="101"/>
      <c r="B6" s="5"/>
      <c r="C6" s="5"/>
      <c r="D6" s="322" t="s">
        <v>213</v>
      </c>
      <c r="E6" s="322"/>
      <c r="F6" s="322"/>
      <c r="G6" s="322"/>
      <c r="H6" s="322"/>
      <c r="I6" s="322"/>
      <c r="J6" s="322"/>
      <c r="K6" s="322"/>
      <c r="L6" s="322"/>
      <c r="M6" s="5"/>
      <c r="N6" s="5"/>
      <c r="O6" s="325"/>
    </row>
    <row r="7" spans="1:15" ht="6.75" customHeight="1" x14ac:dyDescent="0.2">
      <c r="A7" s="101"/>
      <c r="B7" s="5"/>
      <c r="C7" s="6"/>
      <c r="D7" s="321"/>
      <c r="E7" s="321"/>
      <c r="F7" s="321"/>
      <c r="G7" s="321"/>
      <c r="H7" s="321"/>
      <c r="I7" s="321"/>
      <c r="J7" s="321"/>
      <c r="K7" s="321"/>
      <c r="L7" s="321"/>
      <c r="M7" s="5"/>
      <c r="O7" s="102"/>
    </row>
    <row r="8" spans="1:15" ht="18" customHeight="1" x14ac:dyDescent="0.2">
      <c r="A8" s="101"/>
      <c r="B8" s="5"/>
      <c r="C8" s="5"/>
      <c r="D8" s="322" t="s">
        <v>214</v>
      </c>
      <c r="E8" s="322"/>
      <c r="F8" s="322"/>
      <c r="G8" s="322"/>
      <c r="H8" s="322"/>
      <c r="I8" s="322"/>
      <c r="J8" s="322"/>
      <c r="K8" s="322"/>
      <c r="L8" s="322"/>
      <c r="M8" s="5"/>
      <c r="N8" s="5"/>
      <c r="O8" s="103">
        <v>10</v>
      </c>
    </row>
    <row r="9" spans="1:15" ht="6.75" customHeight="1" x14ac:dyDescent="0.2">
      <c r="A9" s="98"/>
      <c r="B9" s="7"/>
      <c r="C9" s="8"/>
      <c r="D9" s="321"/>
      <c r="E9" s="321"/>
      <c r="F9" s="321"/>
      <c r="G9" s="321"/>
      <c r="H9" s="321"/>
      <c r="I9" s="321"/>
      <c r="J9" s="321"/>
      <c r="K9" s="321"/>
      <c r="L9" s="321"/>
      <c r="M9" s="7"/>
    </row>
    <row r="10" spans="1:15" ht="18" customHeight="1" x14ac:dyDescent="0.2">
      <c r="A10" s="98"/>
      <c r="B10" s="7"/>
      <c r="C10" s="7"/>
      <c r="D10" s="230"/>
      <c r="E10" s="231"/>
      <c r="F10" s="232" t="s">
        <v>246</v>
      </c>
      <c r="G10" s="231" t="s">
        <v>247</v>
      </c>
      <c r="H10" s="236">
        <v>44927</v>
      </c>
      <c r="I10" s="231" t="s">
        <v>248</v>
      </c>
      <c r="J10" s="236">
        <v>44985</v>
      </c>
      <c r="K10" s="231"/>
      <c r="L10" s="231"/>
      <c r="M10" s="7"/>
      <c r="N10" s="7"/>
      <c r="O10" s="7"/>
    </row>
    <row r="12" spans="1:15" ht="18" customHeight="1" x14ac:dyDescent="0.2">
      <c r="D12" s="320" t="s">
        <v>9</v>
      </c>
      <c r="E12" s="319" t="s">
        <v>3</v>
      </c>
      <c r="F12" s="319"/>
      <c r="G12" s="319"/>
      <c r="H12" s="319"/>
      <c r="I12" s="319"/>
      <c r="J12" s="319"/>
      <c r="K12" s="319"/>
      <c r="L12" s="319"/>
      <c r="M12" s="319"/>
      <c r="N12" s="7" t="s">
        <v>188</v>
      </c>
      <c r="O12" s="7" t="s">
        <v>189</v>
      </c>
    </row>
    <row r="13" spans="1:15" ht="18" customHeight="1" x14ac:dyDescent="0.2">
      <c r="D13" s="320"/>
      <c r="F13" s="11" t="s">
        <v>47</v>
      </c>
      <c r="G13" s="12"/>
      <c r="H13" s="11" t="s">
        <v>48</v>
      </c>
      <c r="I13" s="13"/>
      <c r="J13" s="11" t="s">
        <v>73</v>
      </c>
      <c r="K13" s="11"/>
      <c r="L13" s="14" t="s">
        <v>72</v>
      </c>
      <c r="M13" s="15"/>
    </row>
    <row r="14" spans="1:15" ht="18" customHeight="1" x14ac:dyDescent="0.2">
      <c r="F14" s="9"/>
      <c r="G14" s="7"/>
      <c r="H14" s="4"/>
      <c r="I14" s="4"/>
      <c r="J14" s="9"/>
      <c r="K14" s="9"/>
      <c r="L14" s="9"/>
      <c r="M14" s="16"/>
    </row>
    <row r="15" spans="1:15" ht="18" customHeight="1" x14ac:dyDescent="0.2">
      <c r="A15" s="17" t="s">
        <v>90</v>
      </c>
      <c r="B15" s="17"/>
      <c r="C15" s="18"/>
      <c r="D15" s="17"/>
      <c r="E15" s="19"/>
      <c r="F15" s="20">
        <v>351450000</v>
      </c>
      <c r="G15" s="21"/>
      <c r="H15" s="22">
        <v>0</v>
      </c>
      <c r="I15" s="23" t="s">
        <v>88</v>
      </c>
      <c r="J15" s="24">
        <f>H15-F15</f>
        <v>-351450000</v>
      </c>
      <c r="K15" s="25"/>
      <c r="L15" s="26">
        <f>IFERROR(H15/F15,"-")</f>
        <v>0</v>
      </c>
      <c r="M15" s="27"/>
      <c r="N15" s="28"/>
      <c r="O15" s="28"/>
    </row>
    <row r="16" spans="1:15" ht="18" customHeight="1" x14ac:dyDescent="0.2">
      <c r="A16" s="10"/>
      <c r="B16" s="10"/>
      <c r="C16" s="29"/>
      <c r="E16" s="9"/>
      <c r="F16" s="30"/>
      <c r="G16" s="31"/>
      <c r="H16" s="30"/>
      <c r="I16" s="31"/>
      <c r="J16" s="30"/>
      <c r="K16" s="32"/>
      <c r="L16" s="33"/>
      <c r="M16" s="34"/>
      <c r="N16" s="35"/>
      <c r="O16" s="35"/>
    </row>
    <row r="17" spans="1:15" ht="18" customHeight="1" x14ac:dyDescent="0.2">
      <c r="A17" s="10" t="s">
        <v>39</v>
      </c>
      <c r="B17" s="36"/>
      <c r="C17" s="37"/>
      <c r="E17" s="10"/>
      <c r="F17" s="38">
        <f>F18+F25+F35</f>
        <v>77410000</v>
      </c>
      <c r="G17" s="39"/>
      <c r="H17" s="38">
        <f>H18+H25+H35</f>
        <v>2768496</v>
      </c>
      <c r="I17" s="40"/>
      <c r="J17" s="38">
        <f>SUM(J18,J25,J35)</f>
        <v>74641504</v>
      </c>
      <c r="K17" s="41"/>
      <c r="L17" s="42">
        <f t="shared" ref="L17:L21" si="0">IFERROR(H17/F17,"-")</f>
        <v>3.5764061490763464E-2</v>
      </c>
      <c r="M17" s="41"/>
      <c r="N17" s="32">
        <f>N18+N25+N35</f>
        <v>0</v>
      </c>
      <c r="O17" s="43">
        <f>H17+N17</f>
        <v>2768496</v>
      </c>
    </row>
    <row r="18" spans="1:15" ht="18" customHeight="1" x14ac:dyDescent="0.2">
      <c r="A18" s="10"/>
      <c r="B18" s="10" t="s">
        <v>15</v>
      </c>
      <c r="C18" s="29"/>
      <c r="E18" s="10"/>
      <c r="F18" s="44">
        <f>SUM(F19:F22)</f>
        <v>60000000</v>
      </c>
      <c r="G18" s="45"/>
      <c r="H18" s="44">
        <f>SUM(H19:H22)</f>
        <v>2765064</v>
      </c>
      <c r="I18" s="46"/>
      <c r="J18" s="44">
        <f>SUM(J19:J22)</f>
        <v>57234936</v>
      </c>
      <c r="K18" s="47"/>
      <c r="L18" s="48">
        <f t="shared" si="0"/>
        <v>4.6084399999999998E-2</v>
      </c>
      <c r="M18" s="49"/>
      <c r="N18" s="32">
        <f>SUM(N19:N22)</f>
        <v>0</v>
      </c>
      <c r="O18" s="43">
        <f t="shared" ref="O18:O55" si="1">H18+N18</f>
        <v>2765064</v>
      </c>
    </row>
    <row r="19" spans="1:15" ht="18" customHeight="1" x14ac:dyDescent="0.2">
      <c r="A19" s="10"/>
      <c r="B19" s="10"/>
      <c r="C19" s="50" t="s">
        <v>68</v>
      </c>
      <c r="D19" s="51"/>
      <c r="E19" s="10"/>
      <c r="F19" s="52">
        <v>15000000</v>
      </c>
      <c r="G19" s="53"/>
      <c r="H19" s="52">
        <f>'1(1)直接事業費'!L54</f>
        <v>1381908</v>
      </c>
      <c r="I19" s="40"/>
      <c r="J19" s="54">
        <f>F19-H19</f>
        <v>13618092</v>
      </c>
      <c r="K19" s="41"/>
      <c r="L19" s="48">
        <f t="shared" si="0"/>
        <v>9.2127200000000006E-2</v>
      </c>
      <c r="M19" s="41"/>
      <c r="N19" s="32">
        <v>0</v>
      </c>
      <c r="O19" s="43">
        <f t="shared" si="1"/>
        <v>1381908</v>
      </c>
    </row>
    <row r="20" spans="1:15" ht="18" customHeight="1" x14ac:dyDescent="0.2">
      <c r="A20" s="10"/>
      <c r="B20" s="10"/>
      <c r="C20" s="50" t="s">
        <v>69</v>
      </c>
      <c r="D20" s="51"/>
      <c r="E20" s="10"/>
      <c r="F20" s="52">
        <v>15000000</v>
      </c>
      <c r="G20" s="53"/>
      <c r="H20" s="52">
        <f>'1(1)直接事業費'!L103</f>
        <v>416</v>
      </c>
      <c r="I20" s="40"/>
      <c r="J20" s="54">
        <f>F20-H20</f>
        <v>14999584</v>
      </c>
      <c r="K20" s="41"/>
      <c r="L20" s="48">
        <f t="shared" si="0"/>
        <v>2.7733333333333334E-5</v>
      </c>
      <c r="M20" s="41"/>
      <c r="N20" s="32">
        <v>0</v>
      </c>
      <c r="O20" s="43">
        <f t="shared" si="1"/>
        <v>416</v>
      </c>
    </row>
    <row r="21" spans="1:15" ht="18" customHeight="1" x14ac:dyDescent="0.2">
      <c r="A21" s="10"/>
      <c r="B21" s="10"/>
      <c r="C21" s="50" t="s">
        <v>70</v>
      </c>
      <c r="D21" s="51"/>
      <c r="E21" s="10"/>
      <c r="F21" s="52">
        <v>15000000</v>
      </c>
      <c r="G21" s="53"/>
      <c r="H21" s="52">
        <f>'1(1)直接事業費'!L152</f>
        <v>416</v>
      </c>
      <c r="I21" s="40"/>
      <c r="J21" s="54">
        <f>F21-H21</f>
        <v>14999584</v>
      </c>
      <c r="K21" s="41"/>
      <c r="L21" s="48">
        <f t="shared" si="0"/>
        <v>2.7733333333333334E-5</v>
      </c>
      <c r="M21" s="41"/>
      <c r="N21" s="32">
        <v>0</v>
      </c>
      <c r="O21" s="43">
        <f t="shared" si="1"/>
        <v>416</v>
      </c>
    </row>
    <row r="22" spans="1:15" ht="18" customHeight="1" x14ac:dyDescent="0.2">
      <c r="A22" s="10"/>
      <c r="B22" s="10"/>
      <c r="C22" s="55" t="s">
        <v>57</v>
      </c>
      <c r="D22" s="56"/>
      <c r="E22" s="16"/>
      <c r="F22" s="57">
        <v>15000000</v>
      </c>
      <c r="G22" s="58"/>
      <c r="H22" s="57">
        <f>'1(1)直接事業費'!L177</f>
        <v>1382324</v>
      </c>
      <c r="I22" s="59"/>
      <c r="J22" s="38">
        <f>F22-H22</f>
        <v>13617676</v>
      </c>
      <c r="K22" s="41"/>
      <c r="L22" s="42">
        <f t="shared" ref="L22" si="2">IFERROR(H22/F22,"-")</f>
        <v>9.2154933333333328E-2</v>
      </c>
      <c r="M22" s="41"/>
      <c r="N22" s="32">
        <v>0</v>
      </c>
      <c r="O22" s="43">
        <f t="shared" si="1"/>
        <v>1382324</v>
      </c>
    </row>
    <row r="23" spans="1:15" ht="18" customHeight="1" x14ac:dyDescent="0.2">
      <c r="A23" s="10"/>
      <c r="B23" s="10"/>
      <c r="C23" s="60" t="s">
        <v>135</v>
      </c>
      <c r="D23" s="61"/>
      <c r="E23" s="16"/>
      <c r="F23" s="40"/>
      <c r="G23" s="40"/>
      <c r="H23" s="40"/>
      <c r="I23" s="59"/>
      <c r="J23" s="38"/>
      <c r="K23" s="41"/>
      <c r="L23" s="42"/>
      <c r="M23" s="41"/>
      <c r="N23" s="32"/>
      <c r="O23" s="43">
        <f t="shared" si="1"/>
        <v>0</v>
      </c>
    </row>
    <row r="24" spans="1:15" ht="18" customHeight="1" x14ac:dyDescent="0.2">
      <c r="A24" s="10"/>
      <c r="B24" s="10"/>
      <c r="C24" s="29"/>
      <c r="D24" s="61"/>
      <c r="E24" s="16"/>
      <c r="F24" s="59"/>
      <c r="G24" s="59"/>
      <c r="H24" s="59"/>
      <c r="I24" s="59"/>
      <c r="J24" s="38"/>
      <c r="K24" s="41"/>
      <c r="L24" s="42"/>
      <c r="M24" s="41"/>
      <c r="N24" s="32"/>
      <c r="O24" s="43">
        <f t="shared" si="1"/>
        <v>0</v>
      </c>
    </row>
    <row r="25" spans="1:15" ht="18" customHeight="1" x14ac:dyDescent="0.2">
      <c r="A25" s="10"/>
      <c r="B25" s="318" t="s">
        <v>71</v>
      </c>
      <c r="C25" s="318"/>
      <c r="D25" s="318"/>
      <c r="E25" s="16"/>
      <c r="F25" s="54">
        <f>SUM(F26:F32)</f>
        <v>1410000</v>
      </c>
      <c r="G25" s="62"/>
      <c r="H25" s="54">
        <f>SUM(H26:H32)</f>
        <v>1456</v>
      </c>
      <c r="I25" s="63"/>
      <c r="J25" s="54">
        <f>SUM(J26:J32)</f>
        <v>1408544</v>
      </c>
      <c r="K25" s="64"/>
      <c r="L25" s="48">
        <f>IFERROR(H25/F25,"-")</f>
        <v>1.0326241134751774E-3</v>
      </c>
      <c r="M25" s="65"/>
      <c r="N25" s="32">
        <f>SUM(N26:N32)</f>
        <v>0</v>
      </c>
      <c r="O25" s="43">
        <f t="shared" si="1"/>
        <v>1456</v>
      </c>
    </row>
    <row r="26" spans="1:15" ht="18" customHeight="1" x14ac:dyDescent="0.2">
      <c r="A26" s="10"/>
      <c r="B26" s="10"/>
      <c r="C26" s="55" t="s">
        <v>58</v>
      </c>
      <c r="D26" s="56"/>
      <c r="E26" s="16"/>
      <c r="F26" s="57">
        <v>10000</v>
      </c>
      <c r="G26" s="53"/>
      <c r="H26" s="57">
        <f>'1(2)国内交通費、航空旅費'!N30</f>
        <v>208</v>
      </c>
      <c r="I26" s="40"/>
      <c r="J26" s="38">
        <f t="shared" ref="J26:J32" si="3">F26-H26</f>
        <v>9792</v>
      </c>
      <c r="K26" s="41"/>
      <c r="L26" s="42">
        <f t="shared" ref="L26:L32" si="4">IFERROR(H26/F26,"-")</f>
        <v>2.0799999999999999E-2</v>
      </c>
      <c r="M26" s="41"/>
      <c r="N26" s="32">
        <v>0</v>
      </c>
      <c r="O26" s="43">
        <f t="shared" si="1"/>
        <v>208</v>
      </c>
    </row>
    <row r="27" spans="1:15" ht="18" customHeight="1" x14ac:dyDescent="0.2">
      <c r="A27" s="10"/>
      <c r="B27" s="10"/>
      <c r="C27" s="55" t="s">
        <v>59</v>
      </c>
      <c r="D27" s="56"/>
      <c r="E27" s="16"/>
      <c r="F27" s="57">
        <v>500000</v>
      </c>
      <c r="G27" s="58"/>
      <c r="H27" s="57">
        <f>'1(2)国内交通費、航空旅費'!N55</f>
        <v>208</v>
      </c>
      <c r="I27" s="59"/>
      <c r="J27" s="38">
        <f t="shared" si="3"/>
        <v>499792</v>
      </c>
      <c r="K27" s="41"/>
      <c r="L27" s="42">
        <f t="shared" si="4"/>
        <v>4.1599999999999997E-4</v>
      </c>
      <c r="M27" s="41"/>
      <c r="N27" s="32">
        <v>0</v>
      </c>
      <c r="O27" s="43">
        <f t="shared" si="1"/>
        <v>208</v>
      </c>
    </row>
    <row r="28" spans="1:15" ht="18" customHeight="1" x14ac:dyDescent="0.2">
      <c r="A28" s="10"/>
      <c r="B28" s="10"/>
      <c r="C28" s="55" t="s">
        <v>98</v>
      </c>
      <c r="D28" s="56"/>
      <c r="E28" s="16"/>
      <c r="F28" s="57">
        <v>200000</v>
      </c>
      <c r="G28" s="58"/>
      <c r="H28" s="57">
        <f>'1(2)日当他'!M27</f>
        <v>208</v>
      </c>
      <c r="I28" s="59"/>
      <c r="J28" s="38">
        <f t="shared" si="3"/>
        <v>199792</v>
      </c>
      <c r="K28" s="41"/>
      <c r="L28" s="42">
        <f t="shared" si="4"/>
        <v>1.0399999999999999E-3</v>
      </c>
      <c r="M28" s="41"/>
      <c r="N28" s="32">
        <v>0</v>
      </c>
      <c r="O28" s="43">
        <f t="shared" si="1"/>
        <v>208</v>
      </c>
    </row>
    <row r="29" spans="1:15" ht="18" customHeight="1" x14ac:dyDescent="0.2">
      <c r="A29" s="10"/>
      <c r="B29" s="10"/>
      <c r="C29" s="55" t="s">
        <v>100</v>
      </c>
      <c r="D29" s="56"/>
      <c r="E29" s="16"/>
      <c r="F29" s="57">
        <v>300000</v>
      </c>
      <c r="G29" s="58"/>
      <c r="H29" s="57">
        <f>'1(2)日当他'!M52</f>
        <v>208</v>
      </c>
      <c r="I29" s="59"/>
      <c r="J29" s="38">
        <f>F29-H29</f>
        <v>299792</v>
      </c>
      <c r="K29" s="41"/>
      <c r="L29" s="42">
        <f t="shared" si="4"/>
        <v>6.9333333333333334E-4</v>
      </c>
      <c r="M29" s="41"/>
      <c r="N29" s="32">
        <v>0</v>
      </c>
      <c r="O29" s="43">
        <f t="shared" si="1"/>
        <v>208</v>
      </c>
    </row>
    <row r="30" spans="1:15" ht="18" customHeight="1" x14ac:dyDescent="0.2">
      <c r="A30" s="10"/>
      <c r="B30" s="10"/>
      <c r="C30" s="55" t="s">
        <v>101</v>
      </c>
      <c r="D30" s="56"/>
      <c r="E30" s="16"/>
      <c r="F30" s="57">
        <v>200000</v>
      </c>
      <c r="G30" s="58"/>
      <c r="H30" s="57">
        <f>'1(2)日当他'!M77</f>
        <v>208</v>
      </c>
      <c r="I30" s="59"/>
      <c r="J30" s="38">
        <f t="shared" si="3"/>
        <v>199792</v>
      </c>
      <c r="K30" s="41"/>
      <c r="L30" s="42">
        <f t="shared" si="4"/>
        <v>1.0399999999999999E-3</v>
      </c>
      <c r="M30" s="41"/>
      <c r="N30" s="32">
        <v>0</v>
      </c>
      <c r="O30" s="43">
        <f t="shared" si="1"/>
        <v>208</v>
      </c>
    </row>
    <row r="31" spans="1:15" ht="18" customHeight="1" x14ac:dyDescent="0.2">
      <c r="A31" s="10"/>
      <c r="B31" s="10"/>
      <c r="C31" s="55" t="s">
        <v>102</v>
      </c>
      <c r="D31" s="56"/>
      <c r="E31" s="16"/>
      <c r="F31" s="57">
        <v>100000</v>
      </c>
      <c r="G31" s="58"/>
      <c r="H31" s="57">
        <f>'1(2)査証他'!L26</f>
        <v>208</v>
      </c>
      <c r="I31" s="59"/>
      <c r="J31" s="38">
        <f t="shared" si="3"/>
        <v>99792</v>
      </c>
      <c r="K31" s="41"/>
      <c r="L31" s="42">
        <f t="shared" si="4"/>
        <v>2.0799999999999998E-3</v>
      </c>
      <c r="M31" s="41"/>
      <c r="N31" s="32">
        <v>0</v>
      </c>
      <c r="O31" s="43">
        <f t="shared" si="1"/>
        <v>208</v>
      </c>
    </row>
    <row r="32" spans="1:15" ht="18" customHeight="1" x14ac:dyDescent="0.2">
      <c r="A32" s="10"/>
      <c r="B32" s="10"/>
      <c r="C32" s="55" t="s">
        <v>103</v>
      </c>
      <c r="D32" s="56"/>
      <c r="E32" s="16"/>
      <c r="F32" s="66">
        <v>100000</v>
      </c>
      <c r="G32" s="59"/>
      <c r="H32" s="66">
        <f>'1(2)査証他'!L50</f>
        <v>208</v>
      </c>
      <c r="I32" s="59"/>
      <c r="J32" s="38">
        <f t="shared" si="3"/>
        <v>99792</v>
      </c>
      <c r="K32" s="41"/>
      <c r="L32" s="42">
        <f t="shared" si="4"/>
        <v>2.0799999999999998E-3</v>
      </c>
      <c r="M32" s="41"/>
      <c r="N32" s="32">
        <v>0</v>
      </c>
      <c r="O32" s="43">
        <f t="shared" si="1"/>
        <v>208</v>
      </c>
    </row>
    <row r="33" spans="1:15" ht="18" customHeight="1" x14ac:dyDescent="0.2">
      <c r="A33" s="10"/>
      <c r="B33" s="10"/>
      <c r="C33" s="60" t="s">
        <v>135</v>
      </c>
      <c r="D33" s="61"/>
      <c r="E33" s="16"/>
      <c r="F33" s="40"/>
      <c r="G33" s="40"/>
      <c r="H33" s="40"/>
      <c r="I33" s="59"/>
      <c r="J33" s="38"/>
      <c r="K33" s="41"/>
      <c r="L33" s="42"/>
      <c r="M33" s="41"/>
      <c r="N33" s="32"/>
      <c r="O33" s="43">
        <f t="shared" si="1"/>
        <v>0</v>
      </c>
    </row>
    <row r="34" spans="1:15" ht="18" customHeight="1" x14ac:dyDescent="0.2">
      <c r="A34" s="10"/>
      <c r="B34" s="10"/>
      <c r="C34" s="29"/>
      <c r="D34" s="61"/>
      <c r="E34" s="16"/>
      <c r="F34" s="59"/>
      <c r="G34" s="59"/>
      <c r="H34" s="59"/>
      <c r="I34" s="59"/>
      <c r="J34" s="38"/>
      <c r="K34" s="41"/>
      <c r="L34" s="42"/>
      <c r="M34" s="41"/>
      <c r="N34" s="32"/>
      <c r="O34" s="43">
        <f t="shared" si="1"/>
        <v>0</v>
      </c>
    </row>
    <row r="35" spans="1:15" ht="18" customHeight="1" x14ac:dyDescent="0.2">
      <c r="A35" s="10"/>
      <c r="B35" s="10" t="s">
        <v>40</v>
      </c>
      <c r="C35" s="29"/>
      <c r="D35" s="61"/>
      <c r="E35" s="16"/>
      <c r="F35" s="54">
        <f>SUM(F36:F44)</f>
        <v>16000000</v>
      </c>
      <c r="G35" s="62"/>
      <c r="H35" s="54">
        <f>SUM(H36:H44)</f>
        <v>1976</v>
      </c>
      <c r="I35" s="63"/>
      <c r="J35" s="54">
        <f>SUM(J36:J44)</f>
        <v>15998024</v>
      </c>
      <c r="K35" s="64"/>
      <c r="L35" s="48">
        <f>IFERROR(H35/F35,"-")</f>
        <v>1.2349999999999999E-4</v>
      </c>
      <c r="M35" s="65"/>
      <c r="N35" s="32">
        <f>SUM(N36:N44)</f>
        <v>0</v>
      </c>
      <c r="O35" s="43">
        <f t="shared" si="1"/>
        <v>1976</v>
      </c>
    </row>
    <row r="36" spans="1:15" ht="18" customHeight="1" x14ac:dyDescent="0.2">
      <c r="A36" s="10"/>
      <c r="B36" s="10"/>
      <c r="C36" s="55" t="s">
        <v>60</v>
      </c>
      <c r="D36" s="56"/>
      <c r="E36" s="16"/>
      <c r="F36" s="66">
        <v>300000</v>
      </c>
      <c r="G36" s="67"/>
      <c r="H36" s="66">
        <f>'1(3)拠点立ち上げ'!L29</f>
        <v>208</v>
      </c>
      <c r="I36" s="40"/>
      <c r="J36" s="38">
        <f t="shared" ref="J36:J44" si="5">F36-H36</f>
        <v>299792</v>
      </c>
      <c r="K36" s="41"/>
      <c r="L36" s="42">
        <f>IFERROR(H36/F36,"-")</f>
        <v>6.9333333333333334E-4</v>
      </c>
      <c r="M36" s="41"/>
      <c r="N36" s="32">
        <v>0</v>
      </c>
      <c r="O36" s="43">
        <f t="shared" si="1"/>
        <v>208</v>
      </c>
    </row>
    <row r="37" spans="1:15" ht="18" customHeight="1" x14ac:dyDescent="0.2">
      <c r="A37" s="10"/>
      <c r="B37" s="10"/>
      <c r="C37" s="55" t="s">
        <v>61</v>
      </c>
      <c r="D37" s="56"/>
      <c r="E37" s="16"/>
      <c r="F37" s="66">
        <v>1000000</v>
      </c>
      <c r="G37" s="67"/>
      <c r="H37" s="66">
        <f>'1(3)事務所賃貸料他'!M27</f>
        <v>104</v>
      </c>
      <c r="I37" s="40"/>
      <c r="J37" s="38">
        <f>F37-H37</f>
        <v>999896</v>
      </c>
      <c r="K37" s="41"/>
      <c r="L37" s="42">
        <f t="shared" ref="L37:L38" si="6">IFERROR(H37/F37,"-")</f>
        <v>1.0399999999999999E-4</v>
      </c>
      <c r="M37" s="41"/>
      <c r="N37" s="32">
        <v>0</v>
      </c>
      <c r="O37" s="43">
        <f t="shared" si="1"/>
        <v>104</v>
      </c>
    </row>
    <row r="38" spans="1:15" ht="18" customHeight="1" x14ac:dyDescent="0.2">
      <c r="A38" s="10"/>
      <c r="B38" s="10"/>
      <c r="C38" s="55" t="s">
        <v>62</v>
      </c>
      <c r="D38" s="56"/>
      <c r="E38" s="16"/>
      <c r="F38" s="66">
        <v>100000</v>
      </c>
      <c r="G38" s="67"/>
      <c r="H38" s="66">
        <f>'1(3)事務所賃貸料他'!M52</f>
        <v>104</v>
      </c>
      <c r="I38" s="40"/>
      <c r="J38" s="38">
        <f t="shared" si="5"/>
        <v>99896</v>
      </c>
      <c r="K38" s="41"/>
      <c r="L38" s="42">
        <f t="shared" si="6"/>
        <v>1.0399999999999999E-3</v>
      </c>
      <c r="M38" s="41"/>
      <c r="N38" s="32">
        <v>0</v>
      </c>
      <c r="O38" s="43">
        <f t="shared" si="1"/>
        <v>104</v>
      </c>
    </row>
    <row r="39" spans="1:15" ht="18" customHeight="1" x14ac:dyDescent="0.2">
      <c r="A39" s="10"/>
      <c r="B39" s="10"/>
      <c r="C39" s="55" t="s">
        <v>63</v>
      </c>
      <c r="D39" s="56"/>
      <c r="E39" s="16"/>
      <c r="F39" s="66">
        <v>100000</v>
      </c>
      <c r="G39" s="67"/>
      <c r="H39" s="66">
        <f>'1(3)事務所賃貸料他'!M77</f>
        <v>104</v>
      </c>
      <c r="I39" s="40"/>
      <c r="J39" s="38">
        <f t="shared" si="5"/>
        <v>99896</v>
      </c>
      <c r="K39" s="41"/>
      <c r="L39" s="42">
        <f t="shared" ref="L39:L44" si="7">IFERROR(H39/F39,"-")</f>
        <v>1.0399999999999999E-3</v>
      </c>
      <c r="M39" s="41"/>
      <c r="N39" s="32">
        <v>0</v>
      </c>
      <c r="O39" s="43">
        <f t="shared" si="1"/>
        <v>104</v>
      </c>
    </row>
    <row r="40" spans="1:15" ht="18" customHeight="1" x14ac:dyDescent="0.2">
      <c r="A40" s="10"/>
      <c r="B40" s="10"/>
      <c r="C40" s="55" t="s">
        <v>64</v>
      </c>
      <c r="D40" s="56"/>
      <c r="E40" s="16"/>
      <c r="F40" s="66">
        <v>1000000</v>
      </c>
      <c r="G40" s="67"/>
      <c r="H40" s="66">
        <f>'1(3)現地交通'!N27</f>
        <v>208</v>
      </c>
      <c r="I40" s="40"/>
      <c r="J40" s="38">
        <f t="shared" si="5"/>
        <v>999792</v>
      </c>
      <c r="K40" s="41"/>
      <c r="L40" s="42">
        <f t="shared" si="7"/>
        <v>2.0799999999999999E-4</v>
      </c>
      <c r="M40" s="41"/>
      <c r="N40" s="32">
        <v>0</v>
      </c>
      <c r="O40" s="43">
        <f t="shared" si="1"/>
        <v>208</v>
      </c>
    </row>
    <row r="41" spans="1:15" ht="18" customHeight="1" x14ac:dyDescent="0.2">
      <c r="A41" s="10"/>
      <c r="B41" s="10"/>
      <c r="C41" s="55" t="s">
        <v>85</v>
      </c>
      <c r="D41" s="56"/>
      <c r="E41" s="16"/>
      <c r="F41" s="68">
        <v>3000000</v>
      </c>
      <c r="G41" s="69"/>
      <c r="H41" s="68">
        <f>'1(3)現地事務所運営用備品・事務用品費'!L27</f>
        <v>208</v>
      </c>
      <c r="I41" s="63"/>
      <c r="J41" s="54">
        <f t="shared" si="5"/>
        <v>2999792</v>
      </c>
      <c r="K41" s="64"/>
      <c r="L41" s="48">
        <f t="shared" si="7"/>
        <v>6.9333333333333329E-5</v>
      </c>
      <c r="M41" s="64"/>
      <c r="N41" s="32">
        <v>0</v>
      </c>
      <c r="O41" s="43">
        <f t="shared" si="1"/>
        <v>208</v>
      </c>
    </row>
    <row r="42" spans="1:15" ht="18" customHeight="1" x14ac:dyDescent="0.2">
      <c r="A42" s="10"/>
      <c r="B42" s="10"/>
      <c r="C42" s="55" t="s">
        <v>65</v>
      </c>
      <c r="D42" s="56"/>
      <c r="E42" s="16"/>
      <c r="F42" s="68">
        <v>5000000</v>
      </c>
      <c r="G42" s="67"/>
      <c r="H42" s="68">
        <f>'1(3)国際スタッフ、現地スタッフ'!M53</f>
        <v>416</v>
      </c>
      <c r="I42" s="40"/>
      <c r="J42" s="54">
        <f t="shared" si="5"/>
        <v>4999584</v>
      </c>
      <c r="K42" s="41"/>
      <c r="L42" s="48">
        <f t="shared" si="7"/>
        <v>8.3200000000000003E-5</v>
      </c>
      <c r="M42" s="41"/>
      <c r="N42" s="32">
        <v>0</v>
      </c>
      <c r="O42" s="43">
        <f t="shared" si="1"/>
        <v>416</v>
      </c>
    </row>
    <row r="43" spans="1:15" ht="18" customHeight="1" x14ac:dyDescent="0.2">
      <c r="A43" s="10"/>
      <c r="B43" s="10"/>
      <c r="C43" s="55" t="s">
        <v>66</v>
      </c>
      <c r="D43" s="56"/>
      <c r="E43" s="16"/>
      <c r="F43" s="68">
        <v>5000000</v>
      </c>
      <c r="G43" s="69"/>
      <c r="H43" s="68">
        <f>'1(3)国際スタッフ、現地スタッフ'!M104</f>
        <v>416</v>
      </c>
      <c r="I43" s="63"/>
      <c r="J43" s="54">
        <f t="shared" si="5"/>
        <v>4999584</v>
      </c>
      <c r="K43" s="64"/>
      <c r="L43" s="48">
        <f t="shared" si="7"/>
        <v>8.3200000000000003E-5</v>
      </c>
      <c r="M43" s="64"/>
      <c r="N43" s="32">
        <v>0</v>
      </c>
      <c r="O43" s="43">
        <f t="shared" si="1"/>
        <v>416</v>
      </c>
    </row>
    <row r="44" spans="1:15" ht="18" customHeight="1" x14ac:dyDescent="0.2">
      <c r="A44" s="10"/>
      <c r="B44" s="10"/>
      <c r="C44" s="55" t="s">
        <v>106</v>
      </c>
      <c r="D44" s="56"/>
      <c r="E44" s="16"/>
      <c r="F44" s="66">
        <v>500000</v>
      </c>
      <c r="G44" s="69"/>
      <c r="H44" s="66">
        <f>'1(3)国際スタッフ、現地スタッフ'!M128</f>
        <v>208</v>
      </c>
      <c r="I44" s="63"/>
      <c r="J44" s="38">
        <f t="shared" si="5"/>
        <v>499792</v>
      </c>
      <c r="K44" s="64"/>
      <c r="L44" s="42">
        <f t="shared" si="7"/>
        <v>4.1599999999999997E-4</v>
      </c>
      <c r="M44" s="64"/>
      <c r="N44" s="32">
        <v>0</v>
      </c>
      <c r="O44" s="43">
        <f t="shared" si="1"/>
        <v>208</v>
      </c>
    </row>
    <row r="45" spans="1:15" ht="18" customHeight="1" x14ac:dyDescent="0.2">
      <c r="A45" s="10"/>
      <c r="B45" s="10"/>
      <c r="C45" s="60" t="s">
        <v>135</v>
      </c>
      <c r="D45" s="61"/>
      <c r="E45" s="16"/>
      <c r="F45" s="40"/>
      <c r="G45" s="40"/>
      <c r="H45" s="40"/>
      <c r="I45" s="59"/>
      <c r="J45" s="38"/>
      <c r="K45" s="41"/>
      <c r="L45" s="42"/>
      <c r="M45" s="41"/>
      <c r="N45" s="32"/>
      <c r="O45" s="43">
        <f t="shared" si="1"/>
        <v>0</v>
      </c>
    </row>
    <row r="46" spans="1:15" ht="18" customHeight="1" x14ac:dyDescent="0.2">
      <c r="A46" s="10"/>
      <c r="B46" s="10"/>
      <c r="C46" s="29"/>
      <c r="D46" s="61"/>
      <c r="E46" s="16"/>
      <c r="F46" s="59"/>
      <c r="G46" s="59"/>
      <c r="H46" s="59"/>
      <c r="I46" s="59"/>
      <c r="J46" s="38"/>
      <c r="K46" s="41"/>
      <c r="L46" s="42"/>
      <c r="M46" s="41"/>
      <c r="N46" s="32"/>
      <c r="O46" s="43">
        <f t="shared" si="1"/>
        <v>0</v>
      </c>
    </row>
    <row r="47" spans="1:15" ht="18" customHeight="1" x14ac:dyDescent="0.2">
      <c r="A47" s="10" t="s">
        <v>77</v>
      </c>
      <c r="B47" s="10"/>
      <c r="C47" s="29"/>
      <c r="D47" s="61"/>
      <c r="E47" s="16"/>
      <c r="F47" s="38">
        <f>F48</f>
        <v>5300000</v>
      </c>
      <c r="G47" s="39"/>
      <c r="H47" s="38">
        <f>H48</f>
        <v>1862760</v>
      </c>
      <c r="I47" s="40"/>
      <c r="J47" s="38">
        <f>J48</f>
        <v>3437240</v>
      </c>
      <c r="K47" s="41"/>
      <c r="L47" s="42">
        <f>IFERROR(H47/F47,"-")</f>
        <v>0.35146415094339623</v>
      </c>
      <c r="M47" s="70"/>
      <c r="N47" s="32">
        <f>N48</f>
        <v>0</v>
      </c>
      <c r="O47" s="43">
        <f t="shared" si="1"/>
        <v>1862760</v>
      </c>
    </row>
    <row r="48" spans="1:15" ht="18" customHeight="1" x14ac:dyDescent="0.2">
      <c r="A48" s="10"/>
      <c r="B48" s="10" t="s">
        <v>41</v>
      </c>
      <c r="C48" s="29"/>
      <c r="D48" s="61"/>
      <c r="E48" s="16"/>
      <c r="F48" s="54">
        <f>SUM(F49:F50)</f>
        <v>5300000</v>
      </c>
      <c r="G48" s="39"/>
      <c r="H48" s="54">
        <f>SUM(H49:H50)</f>
        <v>1862760</v>
      </c>
      <c r="I48" s="40"/>
      <c r="J48" s="54">
        <f>SUM(J49:J50)</f>
        <v>3437240</v>
      </c>
      <c r="K48" s="41"/>
      <c r="L48" s="48">
        <f>IFERROR(H48/F48,"-")</f>
        <v>0.35146415094339623</v>
      </c>
      <c r="M48" s="70"/>
      <c r="N48" s="32">
        <f>N49+N50</f>
        <v>0</v>
      </c>
      <c r="O48" s="43">
        <f t="shared" si="1"/>
        <v>1862760</v>
      </c>
    </row>
    <row r="49" spans="1:15" ht="18" customHeight="1" x14ac:dyDescent="0.2">
      <c r="A49" s="10"/>
      <c r="B49" s="10" t="s">
        <v>16</v>
      </c>
      <c r="C49" s="29" t="s">
        <v>67</v>
      </c>
      <c r="D49" s="56"/>
      <c r="E49" s="16"/>
      <c r="F49" s="68">
        <v>5000000</v>
      </c>
      <c r="G49" s="67"/>
      <c r="H49" s="68">
        <f>'2(1)本部スタッフ'!J56</f>
        <v>1241840</v>
      </c>
      <c r="I49" s="40"/>
      <c r="J49" s="54">
        <f>F49-H49</f>
        <v>3758160</v>
      </c>
      <c r="K49" s="41"/>
      <c r="L49" s="48">
        <f>IFERROR(H49/F49,"-")</f>
        <v>0.24836800000000001</v>
      </c>
      <c r="M49" s="41"/>
      <c r="N49" s="32">
        <v>0</v>
      </c>
      <c r="O49" s="43">
        <f t="shared" si="1"/>
        <v>1241840</v>
      </c>
    </row>
    <row r="50" spans="1:15" ht="18" customHeight="1" x14ac:dyDescent="0.2">
      <c r="A50" s="10"/>
      <c r="B50" s="10"/>
      <c r="C50" s="71" t="s">
        <v>107</v>
      </c>
      <c r="D50" s="56"/>
      <c r="E50" s="72"/>
      <c r="F50" s="66">
        <v>300000</v>
      </c>
      <c r="G50" s="67"/>
      <c r="H50" s="66">
        <f>'2(1)本部管理'!I26</f>
        <v>620920</v>
      </c>
      <c r="I50" s="40"/>
      <c r="J50" s="38">
        <f>F50-H50</f>
        <v>-320920</v>
      </c>
      <c r="K50" s="41"/>
      <c r="L50" s="42">
        <f>IFERROR(H50/F50,"-")</f>
        <v>2.0697333333333332</v>
      </c>
      <c r="M50" s="41"/>
      <c r="N50" s="32">
        <v>0</v>
      </c>
      <c r="O50" s="43">
        <f t="shared" si="1"/>
        <v>620920</v>
      </c>
    </row>
    <row r="51" spans="1:15" ht="18" customHeight="1" x14ac:dyDescent="0.2">
      <c r="A51" s="10"/>
      <c r="B51" s="10"/>
      <c r="C51" s="60"/>
      <c r="D51" s="61"/>
      <c r="E51" s="72"/>
      <c r="F51" s="59"/>
      <c r="G51" s="73"/>
      <c r="H51" s="59"/>
      <c r="I51" s="59"/>
      <c r="J51" s="38"/>
      <c r="K51" s="41"/>
      <c r="L51" s="42"/>
      <c r="M51" s="41"/>
      <c r="N51" s="32"/>
      <c r="O51" s="43">
        <f t="shared" si="1"/>
        <v>0</v>
      </c>
    </row>
    <row r="52" spans="1:15" ht="18" customHeight="1" x14ac:dyDescent="0.2">
      <c r="A52" s="10" t="s">
        <v>195</v>
      </c>
      <c r="B52" s="10"/>
      <c r="C52" s="29"/>
      <c r="D52" s="56"/>
      <c r="E52" s="72"/>
      <c r="F52" s="74">
        <f>F17*0.1</f>
        <v>7741000</v>
      </c>
      <c r="G52" s="75"/>
      <c r="H52" s="76"/>
      <c r="I52" s="59"/>
      <c r="J52" s="226">
        <f>F52-H52</f>
        <v>7741000</v>
      </c>
      <c r="K52" s="41"/>
      <c r="L52" s="42">
        <f>IFERROR(H52/F52,"-")</f>
        <v>0</v>
      </c>
      <c r="M52" s="41"/>
      <c r="N52" s="32">
        <v>0</v>
      </c>
      <c r="O52" s="43">
        <f t="shared" si="1"/>
        <v>0</v>
      </c>
    </row>
    <row r="53" spans="1:15" ht="18" customHeight="1" x14ac:dyDescent="0.2">
      <c r="A53" s="318" t="s">
        <v>144</v>
      </c>
      <c r="B53" s="318"/>
      <c r="C53" s="318"/>
      <c r="D53" s="56"/>
      <c r="E53" s="72"/>
      <c r="F53" s="77">
        <v>500000</v>
      </c>
      <c r="G53" s="78"/>
      <c r="H53" s="57">
        <f>'4外部監査費'!L10</f>
        <v>104</v>
      </c>
      <c r="I53" s="58"/>
      <c r="J53" s="226">
        <f>F53-H53</f>
        <v>499896</v>
      </c>
      <c r="K53" s="79"/>
      <c r="L53" s="42">
        <f>IFERROR(H53/F53,"-")</f>
        <v>2.0799999999999999E-4</v>
      </c>
      <c r="M53" s="80"/>
      <c r="N53" s="32">
        <v>0</v>
      </c>
      <c r="O53" s="43">
        <f t="shared" si="1"/>
        <v>104</v>
      </c>
    </row>
    <row r="54" spans="1:15" ht="18" customHeight="1" x14ac:dyDescent="0.2">
      <c r="A54" s="72"/>
      <c r="B54" s="72"/>
      <c r="C54" s="71"/>
      <c r="E54" s="72"/>
      <c r="F54" s="59"/>
      <c r="G54" s="73"/>
      <c r="H54" s="59"/>
      <c r="I54" s="59"/>
      <c r="J54" s="38"/>
      <c r="K54" s="41"/>
      <c r="L54" s="42"/>
      <c r="M54" s="41"/>
      <c r="N54" s="32"/>
      <c r="O54" s="43">
        <f t="shared" si="1"/>
        <v>0</v>
      </c>
    </row>
    <row r="55" spans="1:15" ht="18" customHeight="1" x14ac:dyDescent="0.2">
      <c r="A55" s="17" t="s">
        <v>91</v>
      </c>
      <c r="B55" s="17"/>
      <c r="C55" s="18"/>
      <c r="D55" s="17"/>
      <c r="E55" s="17"/>
      <c r="F55" s="22">
        <f>F17+F47+F52+F53</f>
        <v>90951000</v>
      </c>
      <c r="G55" s="81"/>
      <c r="H55" s="22">
        <f>H17+H47+H52+H53</f>
        <v>4631360</v>
      </c>
      <c r="I55" s="82" t="s">
        <v>87</v>
      </c>
      <c r="J55" s="22">
        <f>J17+J47+J52+J53</f>
        <v>86319640</v>
      </c>
      <c r="K55" s="83"/>
      <c r="L55" s="26">
        <f>IFERROR(H55/F55,"-")</f>
        <v>5.0921485195324953E-2</v>
      </c>
      <c r="M55" s="84"/>
      <c r="N55" s="85">
        <f>N17+N47+N52+N53</f>
        <v>0</v>
      </c>
      <c r="O55" s="86">
        <f t="shared" si="1"/>
        <v>4631360</v>
      </c>
    </row>
    <row r="56" spans="1:15" ht="18" customHeight="1" x14ac:dyDescent="0.2">
      <c r="F56" s="30"/>
      <c r="G56" s="43"/>
      <c r="H56" s="43"/>
      <c r="I56" s="43"/>
      <c r="J56" s="30"/>
      <c r="K56" s="35"/>
      <c r="L56" s="35"/>
      <c r="M56" s="35"/>
      <c r="N56" s="35"/>
      <c r="O56" s="35"/>
    </row>
    <row r="57" spans="1:15" s="97" customFormat="1" ht="18" customHeight="1" thickBot="1" x14ac:dyDescent="0.25">
      <c r="A57" s="87" t="s">
        <v>4</v>
      </c>
      <c r="B57" s="88"/>
      <c r="C57" s="89"/>
      <c r="D57" s="88"/>
      <c r="E57" s="88"/>
      <c r="F57" s="90">
        <f>F15-F55</f>
        <v>260499000</v>
      </c>
      <c r="G57" s="91"/>
      <c r="H57" s="92">
        <f>H15-H55</f>
        <v>-4631360</v>
      </c>
      <c r="I57" s="91"/>
      <c r="J57" s="90" t="s">
        <v>89</v>
      </c>
      <c r="K57" s="93"/>
      <c r="L57" s="94" t="s">
        <v>42</v>
      </c>
      <c r="M57" s="95"/>
      <c r="N57" s="96"/>
      <c r="O57" s="96"/>
    </row>
    <row r="58" spans="1:15" ht="18" customHeight="1" thickTop="1" x14ac:dyDescent="0.2">
      <c r="B58" s="98"/>
      <c r="C58" s="99"/>
      <c r="D58" s="98"/>
      <c r="E58" s="98"/>
      <c r="F58" s="72"/>
      <c r="G58" s="98"/>
    </row>
    <row r="59" spans="1:15" ht="18" customHeight="1" x14ac:dyDescent="0.2">
      <c r="A59" s="1" t="s">
        <v>211</v>
      </c>
    </row>
    <row r="60" spans="1:15" ht="18" customHeight="1" x14ac:dyDescent="0.2">
      <c r="A60" s="1" t="s">
        <v>136</v>
      </c>
    </row>
    <row r="61" spans="1:15" ht="18" customHeight="1" x14ac:dyDescent="0.2">
      <c r="A61" s="100" t="s">
        <v>134</v>
      </c>
    </row>
    <row r="62" spans="1:15" ht="18" customHeight="1" x14ac:dyDescent="0.2">
      <c r="A62" s="227" t="s">
        <v>243</v>
      </c>
    </row>
    <row r="63" spans="1:15" s="227" customFormat="1" ht="18" customHeight="1" x14ac:dyDescent="0.2">
      <c r="B63" s="227" t="s">
        <v>244</v>
      </c>
      <c r="C63" s="228"/>
      <c r="F63" s="229"/>
      <c r="J63" s="229"/>
    </row>
  </sheetData>
  <mergeCells count="13">
    <mergeCell ref="D7:L7"/>
    <mergeCell ref="D8:L8"/>
    <mergeCell ref="A1:O1"/>
    <mergeCell ref="A2:O2"/>
    <mergeCell ref="O4:O6"/>
    <mergeCell ref="D4:L4"/>
    <mergeCell ref="D5:L5"/>
    <mergeCell ref="D6:L6"/>
    <mergeCell ref="A53:C53"/>
    <mergeCell ref="E12:M12"/>
    <mergeCell ref="D12:D13"/>
    <mergeCell ref="B25:D25"/>
    <mergeCell ref="D9:L9"/>
  </mergeCells>
  <phoneticPr fontId="3"/>
  <dataValidations disablePrompts="1" count="1">
    <dataValidation allowBlank="1" showInputMessage="1" sqref="H52" xr:uid="{2C35FF7A-A17B-4F89-BCA1-88CB7418A3BA}"/>
  </dataValidations>
  <pageMargins left="0.55118110236220474" right="0.27559055118110237" top="0.6692913385826772" bottom="0.59055118110236227" header="0.51181102362204722" footer="0.31496062992125984"/>
  <pageSetup paperSize="9" scale="57" fitToHeight="0" orientation="portrait" cellComments="asDisplayed" horizontalDpi="300" verticalDpi="300" r:id="rId1"/>
  <headerFooter alignWithMargins="0">
    <oddFooter>&amp;C&amp;"HG丸ｺﾞｼｯｸM-PRO,標準"&amp;12&amp;P/&amp;N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76"/>
  <sheetViews>
    <sheetView view="pageBreakPreview" zoomScaleNormal="100" zoomScaleSheetLayoutView="100" workbookViewId="0"/>
  </sheetViews>
  <sheetFormatPr defaultColWidth="9" defaultRowHeight="18" customHeight="1" x14ac:dyDescent="0.2"/>
  <cols>
    <col min="1" max="1" width="11.44140625" style="127" bestFit="1" customWidth="1"/>
    <col min="2" max="2" width="5.6640625" style="128" customWidth="1"/>
    <col min="3" max="3" width="9.77734375" style="128" bestFit="1" customWidth="1"/>
    <col min="4" max="4" width="15.21875" style="128" bestFit="1" customWidth="1"/>
    <col min="5" max="6" width="20.6640625" style="129" customWidth="1"/>
    <col min="7" max="7" width="13.88671875" style="130" bestFit="1" customWidth="1"/>
    <col min="8" max="8" width="5.77734375" style="130" customWidth="1"/>
    <col min="9" max="9" width="8" style="130" customWidth="1"/>
    <col min="10" max="10" width="13.6640625" style="130" customWidth="1"/>
    <col min="11" max="11" width="5.77734375" style="130" customWidth="1"/>
    <col min="12" max="12" width="8" style="130" customWidth="1"/>
    <col min="13" max="13" width="15.33203125" style="128" bestFit="1" customWidth="1"/>
    <col min="14" max="14" width="2.21875" style="128" customWidth="1"/>
    <col min="15" max="15" width="14.6640625" style="128" customWidth="1"/>
    <col min="16" max="16" width="23.21875" style="129" customWidth="1"/>
    <col min="17" max="18" width="8" style="128" customWidth="1"/>
    <col min="19" max="19" width="13.6640625" style="128" customWidth="1"/>
    <col min="20" max="21" width="8" style="128" customWidth="1"/>
    <col min="22" max="22" width="16.6640625" style="128" customWidth="1"/>
    <col min="23" max="23" width="12.109375" style="128" customWidth="1"/>
    <col min="24" max="24" width="21.44140625" style="128" customWidth="1"/>
    <col min="25" max="16384" width="9" style="128"/>
  </cols>
  <sheetData>
    <row r="1" spans="1:24" ht="18" customHeight="1" x14ac:dyDescent="0.2">
      <c r="A1" s="128" t="s">
        <v>39</v>
      </c>
    </row>
    <row r="2" spans="1:24" ht="18" customHeight="1" x14ac:dyDescent="0.2">
      <c r="A2" s="128" t="s">
        <v>50</v>
      </c>
      <c r="M2" s="291" t="s">
        <v>272</v>
      </c>
      <c r="N2" s="127"/>
    </row>
    <row r="3" spans="1:24" ht="18" customHeight="1" x14ac:dyDescent="0.2">
      <c r="O3" s="156" t="s">
        <v>251</v>
      </c>
      <c r="P3" s="237">
        <f>収支報告書!H10</f>
        <v>44927</v>
      </c>
    </row>
    <row r="4" spans="1:24" ht="18" customHeight="1" x14ac:dyDescent="0.2">
      <c r="A4" s="156" t="s">
        <v>45</v>
      </c>
      <c r="B4" s="176" t="s">
        <v>61</v>
      </c>
      <c r="C4" s="157"/>
      <c r="D4" s="157"/>
      <c r="E4" s="177"/>
      <c r="F4" s="177"/>
      <c r="G4" s="158"/>
      <c r="H4" s="158"/>
      <c r="I4" s="158"/>
      <c r="J4" s="158"/>
      <c r="K4" s="158"/>
      <c r="L4" s="158"/>
      <c r="M4" s="159"/>
      <c r="O4" s="156" t="s">
        <v>252</v>
      </c>
      <c r="P4" s="237">
        <f>収支報告書!J10</f>
        <v>44985</v>
      </c>
      <c r="R4" s="266" t="s">
        <v>265</v>
      </c>
    </row>
    <row r="5" spans="1:24" s="138" customFormat="1" ht="18" customHeight="1" x14ac:dyDescent="0.2">
      <c r="A5" s="346" t="s">
        <v>9</v>
      </c>
      <c r="B5" s="344" t="s">
        <v>0</v>
      </c>
      <c r="C5" s="344" t="s">
        <v>1</v>
      </c>
      <c r="D5" s="344" t="s">
        <v>5</v>
      </c>
      <c r="E5" s="361" t="s">
        <v>2</v>
      </c>
      <c r="F5" s="362"/>
      <c r="G5" s="358" t="s">
        <v>19</v>
      </c>
      <c r="H5" s="344" t="s">
        <v>271</v>
      </c>
      <c r="I5" s="356" t="s">
        <v>258</v>
      </c>
      <c r="J5" s="358" t="s">
        <v>19</v>
      </c>
      <c r="K5" s="348" t="s">
        <v>257</v>
      </c>
      <c r="L5" s="350" t="s">
        <v>259</v>
      </c>
      <c r="M5" s="342" t="s">
        <v>46</v>
      </c>
      <c r="O5" s="346" t="s">
        <v>249</v>
      </c>
      <c r="P5" s="348" t="s">
        <v>250</v>
      </c>
      <c r="Q5" s="350" t="s">
        <v>258</v>
      </c>
      <c r="R5" s="344" t="s">
        <v>260</v>
      </c>
      <c r="S5" s="344" t="s">
        <v>262</v>
      </c>
      <c r="T5" s="344" t="s">
        <v>259</v>
      </c>
      <c r="U5" s="344" t="s">
        <v>260</v>
      </c>
      <c r="V5" s="344" t="s">
        <v>263</v>
      </c>
      <c r="W5" s="344" t="s">
        <v>264</v>
      </c>
      <c r="X5" s="342" t="s">
        <v>250</v>
      </c>
    </row>
    <row r="6" spans="1:24" s="138" customFormat="1" ht="36" customHeight="1" x14ac:dyDescent="0.2">
      <c r="A6" s="347"/>
      <c r="B6" s="345"/>
      <c r="C6" s="345"/>
      <c r="D6" s="345"/>
      <c r="E6" s="135" t="s">
        <v>104</v>
      </c>
      <c r="F6" s="135" t="s">
        <v>84</v>
      </c>
      <c r="G6" s="359"/>
      <c r="H6" s="345"/>
      <c r="I6" s="357"/>
      <c r="J6" s="359"/>
      <c r="K6" s="349"/>
      <c r="L6" s="351"/>
      <c r="M6" s="343"/>
      <c r="O6" s="347"/>
      <c r="P6" s="349"/>
      <c r="Q6" s="351"/>
      <c r="R6" s="345"/>
      <c r="S6" s="345"/>
      <c r="T6" s="345"/>
      <c r="U6" s="345"/>
      <c r="V6" s="345"/>
      <c r="W6" s="345"/>
      <c r="X6" s="343"/>
    </row>
    <row r="7" spans="1:24" ht="18" customHeight="1" x14ac:dyDescent="0.2">
      <c r="A7" s="139" t="s">
        <v>10</v>
      </c>
      <c r="B7" s="140">
        <v>1</v>
      </c>
      <c r="C7" s="141"/>
      <c r="D7" s="233">
        <v>44953</v>
      </c>
      <c r="E7" s="142"/>
      <c r="F7" s="264">
        <v>500</v>
      </c>
      <c r="G7" s="264">
        <v>500</v>
      </c>
      <c r="H7" s="267" t="s">
        <v>269</v>
      </c>
      <c r="I7" s="268">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J7" s="314">
        <f>ROUNDDOWN(G7/I7,2)</f>
        <v>0.8</v>
      </c>
      <c r="K7" s="263" t="s">
        <v>256</v>
      </c>
      <c r="L7" s="280">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M7" s="265">
        <f>ROUNDDOWN(J7*L7,0)</f>
        <v>104</v>
      </c>
      <c r="N7" s="41"/>
      <c r="O7" s="274" t="str">
        <f>IF(D7="","",IF(AND($P$3&lt;=D7,$P$4&gt;=D7),"○","×"))</f>
        <v>○</v>
      </c>
      <c r="P7" s="257"/>
      <c r="Q7" s="268">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R7" s="269" t="str">
        <f>IF(G7="","",IF(I7=Q7,"〇","×"))</f>
        <v>〇</v>
      </c>
      <c r="S7" s="270">
        <f>IF(J7="","",ROUNDDOWN(G7/Q7,2))</f>
        <v>0.8</v>
      </c>
      <c r="T7" s="268">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U7" s="269" t="str">
        <f>IF(J7="","",IF(L7=T7,"〇","×"))</f>
        <v>〇</v>
      </c>
      <c r="V7" s="271">
        <f>IF(G7="","",IF(J7="",ROUNDDOWN(G7*Q7,0),ROUNDDOWN(S7*T7,0)))</f>
        <v>104</v>
      </c>
      <c r="W7" s="272">
        <f>IF(G7="","",M7-V7)</f>
        <v>0</v>
      </c>
      <c r="X7" s="258"/>
    </row>
    <row r="8" spans="1:24" ht="18" customHeight="1" x14ac:dyDescent="0.2">
      <c r="A8" s="139" t="s">
        <v>10</v>
      </c>
      <c r="B8" s="145">
        <v>2</v>
      </c>
      <c r="C8" s="146"/>
      <c r="D8" s="147"/>
      <c r="E8" s="178"/>
      <c r="F8" s="178"/>
      <c r="G8" s="149"/>
      <c r="H8" s="255"/>
      <c r="I8" s="268"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J8" s="253"/>
      <c r="K8" s="253"/>
      <c r="L8" s="280"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M8" s="151"/>
      <c r="N8" s="41"/>
      <c r="O8" s="274" t="str">
        <f t="shared" ref="O8:O26" si="0">IF(D8="","",IF(AND($P$3&lt;=D8,$P$4&gt;=D8),"○","×"))</f>
        <v/>
      </c>
      <c r="P8" s="257"/>
      <c r="Q8" s="268"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R8" s="269" t="str">
        <f t="shared" ref="R8:R26" si="1">IF(G8="","",IF(I8=Q8,"〇","×"))</f>
        <v/>
      </c>
      <c r="S8" s="270" t="str">
        <f t="shared" ref="S8:S26" si="2">IF(J8="","",ROUNDDOWN(G8/Q8,2))</f>
        <v/>
      </c>
      <c r="T8" s="268"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U8" s="269" t="str">
        <f t="shared" ref="U8:U26" si="3">IF(J8="","",IF(L8=T8,"〇","×"))</f>
        <v/>
      </c>
      <c r="V8" s="271" t="str">
        <f t="shared" ref="V8:V26" si="4">IF(G8="","",IF(J8="",ROUNDDOWN(G8*Q8,0),ROUNDDOWN(S8*T8,0)))</f>
        <v/>
      </c>
      <c r="W8" s="272" t="str">
        <f t="shared" ref="W8:W26" si="5">IF(G8="","",M8-V8)</f>
        <v/>
      </c>
      <c r="X8" s="258"/>
    </row>
    <row r="9" spans="1:24" ht="18" customHeight="1" x14ac:dyDescent="0.2">
      <c r="A9" s="139" t="s">
        <v>10</v>
      </c>
      <c r="B9" s="145">
        <v>3</v>
      </c>
      <c r="C9" s="146"/>
      <c r="D9" s="147"/>
      <c r="E9" s="178"/>
      <c r="F9" s="178"/>
      <c r="G9" s="149"/>
      <c r="H9" s="255"/>
      <c r="I9" s="268"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J9" s="253"/>
      <c r="K9" s="253"/>
      <c r="L9" s="280"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M9" s="151"/>
      <c r="N9" s="41"/>
      <c r="O9" s="274" t="str">
        <f t="shared" si="0"/>
        <v/>
      </c>
      <c r="P9" s="257"/>
      <c r="Q9" s="268"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R9" s="269" t="str">
        <f t="shared" si="1"/>
        <v/>
      </c>
      <c r="S9" s="270" t="str">
        <f t="shared" si="2"/>
        <v/>
      </c>
      <c r="T9" s="268"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U9" s="269" t="str">
        <f t="shared" si="3"/>
        <v/>
      </c>
      <c r="V9" s="271" t="str">
        <f t="shared" si="4"/>
        <v/>
      </c>
      <c r="W9" s="272" t="str">
        <f t="shared" si="5"/>
        <v/>
      </c>
      <c r="X9" s="258"/>
    </row>
    <row r="10" spans="1:24" ht="18" customHeight="1" x14ac:dyDescent="0.2">
      <c r="A10" s="139" t="s">
        <v>10</v>
      </c>
      <c r="B10" s="145">
        <v>4</v>
      </c>
      <c r="C10" s="146"/>
      <c r="D10" s="147"/>
      <c r="E10" s="179"/>
      <c r="F10" s="179"/>
      <c r="G10" s="149"/>
      <c r="H10" s="255"/>
      <c r="I10" s="268"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J10" s="253"/>
      <c r="K10" s="253"/>
      <c r="L10" s="280"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M10" s="151"/>
      <c r="N10" s="41"/>
      <c r="O10" s="274" t="str">
        <f t="shared" si="0"/>
        <v/>
      </c>
      <c r="P10" s="257"/>
      <c r="Q10" s="268"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R10" s="269" t="str">
        <f t="shared" si="1"/>
        <v/>
      </c>
      <c r="S10" s="270" t="str">
        <f t="shared" si="2"/>
        <v/>
      </c>
      <c r="T10" s="268"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U10" s="269" t="str">
        <f t="shared" si="3"/>
        <v/>
      </c>
      <c r="V10" s="271" t="str">
        <f t="shared" si="4"/>
        <v/>
      </c>
      <c r="W10" s="272" t="str">
        <f t="shared" si="5"/>
        <v/>
      </c>
      <c r="X10" s="258"/>
    </row>
    <row r="11" spans="1:24" ht="18" customHeight="1" x14ac:dyDescent="0.2">
      <c r="A11" s="139" t="s">
        <v>10</v>
      </c>
      <c r="B11" s="145">
        <v>5</v>
      </c>
      <c r="C11" s="146"/>
      <c r="D11" s="147"/>
      <c r="E11" s="178"/>
      <c r="F11" s="178"/>
      <c r="G11" s="149"/>
      <c r="H11" s="255"/>
      <c r="I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253"/>
      <c r="K11" s="253"/>
      <c r="L11" s="280"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M11" s="151"/>
      <c r="N11" s="41"/>
      <c r="O11" s="274" t="str">
        <f t="shared" si="0"/>
        <v/>
      </c>
      <c r="P11" s="257"/>
      <c r="Q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R11" s="269" t="str">
        <f t="shared" si="1"/>
        <v/>
      </c>
      <c r="S11" s="270" t="str">
        <f t="shared" si="2"/>
        <v/>
      </c>
      <c r="T11" s="268"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U11" s="269" t="str">
        <f t="shared" si="3"/>
        <v/>
      </c>
      <c r="V11" s="271" t="str">
        <f t="shared" si="4"/>
        <v/>
      </c>
      <c r="W11" s="272" t="str">
        <f t="shared" si="5"/>
        <v/>
      </c>
      <c r="X11" s="258"/>
    </row>
    <row r="12" spans="1:24" ht="18" customHeight="1" x14ac:dyDescent="0.2">
      <c r="A12" s="139" t="s">
        <v>10</v>
      </c>
      <c r="B12" s="145">
        <v>6</v>
      </c>
      <c r="C12" s="146"/>
      <c r="D12" s="147"/>
      <c r="E12" s="178"/>
      <c r="F12" s="178"/>
      <c r="G12" s="149"/>
      <c r="H12" s="255"/>
      <c r="I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253"/>
      <c r="K12" s="253"/>
      <c r="L12" s="280"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M12" s="151"/>
      <c r="N12" s="41"/>
      <c r="O12" s="274" t="str">
        <f t="shared" si="0"/>
        <v/>
      </c>
      <c r="P12" s="257"/>
      <c r="Q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R12" s="269" t="str">
        <f t="shared" si="1"/>
        <v/>
      </c>
      <c r="S12" s="270" t="str">
        <f t="shared" si="2"/>
        <v/>
      </c>
      <c r="T12" s="268"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U12" s="269" t="str">
        <f t="shared" si="3"/>
        <v/>
      </c>
      <c r="V12" s="271" t="str">
        <f t="shared" si="4"/>
        <v/>
      </c>
      <c r="W12" s="272" t="str">
        <f t="shared" si="5"/>
        <v/>
      </c>
      <c r="X12" s="258"/>
    </row>
    <row r="13" spans="1:24" ht="18" customHeight="1" x14ac:dyDescent="0.2">
      <c r="A13" s="139" t="s">
        <v>10</v>
      </c>
      <c r="B13" s="145">
        <v>7</v>
      </c>
      <c r="C13" s="146"/>
      <c r="D13" s="147"/>
      <c r="E13" s="178"/>
      <c r="F13" s="178"/>
      <c r="G13" s="149"/>
      <c r="H13" s="255"/>
      <c r="I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253"/>
      <c r="K13" s="253"/>
      <c r="L13" s="280"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M13" s="151"/>
      <c r="N13" s="41"/>
      <c r="O13" s="274" t="str">
        <f t="shared" si="0"/>
        <v/>
      </c>
      <c r="P13" s="257"/>
      <c r="Q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R13" s="269" t="str">
        <f t="shared" si="1"/>
        <v/>
      </c>
      <c r="S13" s="270" t="str">
        <f t="shared" si="2"/>
        <v/>
      </c>
      <c r="T13" s="268"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U13" s="269" t="str">
        <f t="shared" si="3"/>
        <v/>
      </c>
      <c r="V13" s="271" t="str">
        <f t="shared" si="4"/>
        <v/>
      </c>
      <c r="W13" s="272" t="str">
        <f t="shared" si="5"/>
        <v/>
      </c>
      <c r="X13" s="258"/>
    </row>
    <row r="14" spans="1:24" ht="18" customHeight="1" x14ac:dyDescent="0.2">
      <c r="A14" s="139" t="s">
        <v>10</v>
      </c>
      <c r="B14" s="145">
        <v>8</v>
      </c>
      <c r="C14" s="146"/>
      <c r="D14" s="147"/>
      <c r="E14" s="178"/>
      <c r="F14" s="178"/>
      <c r="G14" s="149"/>
      <c r="H14" s="255"/>
      <c r="I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253"/>
      <c r="K14" s="253"/>
      <c r="L14" s="280"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M14" s="151"/>
      <c r="N14" s="41"/>
      <c r="O14" s="274" t="str">
        <f t="shared" si="0"/>
        <v/>
      </c>
      <c r="P14" s="257"/>
      <c r="Q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R14" s="269" t="str">
        <f t="shared" si="1"/>
        <v/>
      </c>
      <c r="S14" s="270" t="str">
        <f t="shared" si="2"/>
        <v/>
      </c>
      <c r="T14" s="268"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U14" s="269" t="str">
        <f t="shared" si="3"/>
        <v/>
      </c>
      <c r="V14" s="271" t="str">
        <f t="shared" si="4"/>
        <v/>
      </c>
      <c r="W14" s="272" t="str">
        <f t="shared" si="5"/>
        <v/>
      </c>
      <c r="X14" s="258"/>
    </row>
    <row r="15" spans="1:24" ht="18" customHeight="1" x14ac:dyDescent="0.2">
      <c r="A15" s="139" t="s">
        <v>10</v>
      </c>
      <c r="B15" s="145">
        <v>9</v>
      </c>
      <c r="C15" s="146"/>
      <c r="D15" s="147"/>
      <c r="E15" s="178"/>
      <c r="F15" s="178"/>
      <c r="G15" s="149"/>
      <c r="H15" s="255"/>
      <c r="I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253"/>
      <c r="K15" s="253"/>
      <c r="L15" s="280"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M15" s="151"/>
      <c r="N15" s="41"/>
      <c r="O15" s="274" t="str">
        <f t="shared" si="0"/>
        <v/>
      </c>
      <c r="P15" s="257"/>
      <c r="Q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R15" s="269" t="str">
        <f t="shared" si="1"/>
        <v/>
      </c>
      <c r="S15" s="270" t="str">
        <f t="shared" si="2"/>
        <v/>
      </c>
      <c r="T15" s="268"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U15" s="269" t="str">
        <f t="shared" si="3"/>
        <v/>
      </c>
      <c r="V15" s="271" t="str">
        <f t="shared" si="4"/>
        <v/>
      </c>
      <c r="W15" s="272" t="str">
        <f t="shared" si="5"/>
        <v/>
      </c>
      <c r="X15" s="258"/>
    </row>
    <row r="16" spans="1:24" ht="18" customHeight="1" x14ac:dyDescent="0.2">
      <c r="A16" s="139" t="s">
        <v>10</v>
      </c>
      <c r="B16" s="145">
        <v>10</v>
      </c>
      <c r="C16" s="146"/>
      <c r="D16" s="147"/>
      <c r="E16" s="178"/>
      <c r="F16" s="178"/>
      <c r="G16" s="149"/>
      <c r="H16" s="255"/>
      <c r="I16" s="268"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J16" s="253"/>
      <c r="K16" s="253"/>
      <c r="L16" s="280"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M16" s="151"/>
      <c r="N16" s="41"/>
      <c r="O16" s="274" t="str">
        <f t="shared" si="0"/>
        <v/>
      </c>
      <c r="P16" s="257"/>
      <c r="Q16" s="268"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R16" s="269" t="str">
        <f t="shared" si="1"/>
        <v/>
      </c>
      <c r="S16" s="270" t="str">
        <f t="shared" si="2"/>
        <v/>
      </c>
      <c r="T16" s="268"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U16" s="269" t="str">
        <f t="shared" si="3"/>
        <v/>
      </c>
      <c r="V16" s="271" t="str">
        <f t="shared" si="4"/>
        <v/>
      </c>
      <c r="W16" s="272" t="str">
        <f t="shared" si="5"/>
        <v/>
      </c>
      <c r="X16" s="258"/>
    </row>
    <row r="17" spans="1:24" ht="18" customHeight="1" x14ac:dyDescent="0.2">
      <c r="A17" s="139" t="s">
        <v>10</v>
      </c>
      <c r="B17" s="145">
        <v>11</v>
      </c>
      <c r="C17" s="146"/>
      <c r="D17" s="147"/>
      <c r="E17" s="178"/>
      <c r="F17" s="178"/>
      <c r="G17" s="149"/>
      <c r="H17" s="255"/>
      <c r="I17" s="268"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J17" s="253"/>
      <c r="K17" s="253"/>
      <c r="L17" s="280"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M17" s="151"/>
      <c r="N17" s="41"/>
      <c r="O17" s="274" t="str">
        <f t="shared" si="0"/>
        <v/>
      </c>
      <c r="P17" s="257"/>
      <c r="Q17" s="268"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R17" s="269" t="str">
        <f t="shared" si="1"/>
        <v/>
      </c>
      <c r="S17" s="270" t="str">
        <f t="shared" si="2"/>
        <v/>
      </c>
      <c r="T17" s="268"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U17" s="269" t="str">
        <f t="shared" si="3"/>
        <v/>
      </c>
      <c r="V17" s="271" t="str">
        <f t="shared" si="4"/>
        <v/>
      </c>
      <c r="W17" s="272" t="str">
        <f t="shared" si="5"/>
        <v/>
      </c>
      <c r="X17" s="258"/>
    </row>
    <row r="18" spans="1:24" ht="18" customHeight="1" x14ac:dyDescent="0.2">
      <c r="A18" s="139" t="s">
        <v>10</v>
      </c>
      <c r="B18" s="145">
        <v>12</v>
      </c>
      <c r="C18" s="146"/>
      <c r="D18" s="147"/>
      <c r="E18" s="178"/>
      <c r="F18" s="178"/>
      <c r="G18" s="149"/>
      <c r="H18" s="255"/>
      <c r="I18" s="268"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J18" s="253"/>
      <c r="K18" s="253"/>
      <c r="L18" s="280"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M18" s="151"/>
      <c r="N18" s="41"/>
      <c r="O18" s="274" t="str">
        <f t="shared" si="0"/>
        <v/>
      </c>
      <c r="P18" s="257"/>
      <c r="Q18" s="268"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R18" s="269" t="str">
        <f t="shared" si="1"/>
        <v/>
      </c>
      <c r="S18" s="270" t="str">
        <f t="shared" si="2"/>
        <v/>
      </c>
      <c r="T18" s="268"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U18" s="269" t="str">
        <f t="shared" si="3"/>
        <v/>
      </c>
      <c r="V18" s="271" t="str">
        <f t="shared" si="4"/>
        <v/>
      </c>
      <c r="W18" s="272" t="str">
        <f t="shared" si="5"/>
        <v/>
      </c>
      <c r="X18" s="258"/>
    </row>
    <row r="19" spans="1:24" ht="18" customHeight="1" x14ac:dyDescent="0.2">
      <c r="A19" s="139" t="s">
        <v>10</v>
      </c>
      <c r="B19" s="145">
        <v>13</v>
      </c>
      <c r="C19" s="146"/>
      <c r="D19" s="147"/>
      <c r="E19" s="178"/>
      <c r="F19" s="178"/>
      <c r="G19" s="149"/>
      <c r="H19" s="255"/>
      <c r="I19" s="268"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J19" s="253"/>
      <c r="K19" s="253"/>
      <c r="L19" s="280"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M19" s="151"/>
      <c r="N19" s="41"/>
      <c r="O19" s="274" t="str">
        <f t="shared" si="0"/>
        <v/>
      </c>
      <c r="P19" s="257"/>
      <c r="Q19" s="268"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R19" s="269" t="str">
        <f t="shared" si="1"/>
        <v/>
      </c>
      <c r="S19" s="270" t="str">
        <f t="shared" si="2"/>
        <v/>
      </c>
      <c r="T19" s="268"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U19" s="269" t="str">
        <f t="shared" si="3"/>
        <v/>
      </c>
      <c r="V19" s="271" t="str">
        <f t="shared" si="4"/>
        <v/>
      </c>
      <c r="W19" s="272" t="str">
        <f t="shared" si="5"/>
        <v/>
      </c>
      <c r="X19" s="258"/>
    </row>
    <row r="20" spans="1:24" ht="18" customHeight="1" x14ac:dyDescent="0.2">
      <c r="A20" s="139" t="s">
        <v>10</v>
      </c>
      <c r="B20" s="145">
        <v>14</v>
      </c>
      <c r="C20" s="146"/>
      <c r="D20" s="147"/>
      <c r="E20" s="178"/>
      <c r="F20" s="178"/>
      <c r="G20" s="149"/>
      <c r="H20" s="255"/>
      <c r="I20" s="268"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J20" s="253"/>
      <c r="K20" s="253"/>
      <c r="L20" s="280"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M20" s="151"/>
      <c r="N20" s="41"/>
      <c r="O20" s="274" t="str">
        <f t="shared" si="0"/>
        <v/>
      </c>
      <c r="P20" s="257"/>
      <c r="Q20" s="268"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R20" s="269" t="str">
        <f t="shared" si="1"/>
        <v/>
      </c>
      <c r="S20" s="270" t="str">
        <f t="shared" si="2"/>
        <v/>
      </c>
      <c r="T20" s="268"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U20" s="269" t="str">
        <f t="shared" si="3"/>
        <v/>
      </c>
      <c r="V20" s="271" t="str">
        <f t="shared" si="4"/>
        <v/>
      </c>
      <c r="W20" s="272" t="str">
        <f t="shared" si="5"/>
        <v/>
      </c>
      <c r="X20" s="258"/>
    </row>
    <row r="21" spans="1:24" ht="18" customHeight="1" x14ac:dyDescent="0.2">
      <c r="A21" s="139" t="s">
        <v>10</v>
      </c>
      <c r="B21" s="145">
        <v>15</v>
      </c>
      <c r="C21" s="146"/>
      <c r="D21" s="147"/>
      <c r="E21" s="178"/>
      <c r="F21" s="178"/>
      <c r="G21" s="149"/>
      <c r="H21" s="255"/>
      <c r="I21" s="268"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J21" s="253"/>
      <c r="K21" s="253"/>
      <c r="L21" s="280"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M21" s="151"/>
      <c r="N21" s="41"/>
      <c r="O21" s="274" t="str">
        <f t="shared" si="0"/>
        <v/>
      </c>
      <c r="P21" s="257"/>
      <c r="Q21" s="268"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R21" s="269" t="str">
        <f t="shared" si="1"/>
        <v/>
      </c>
      <c r="S21" s="270" t="str">
        <f t="shared" si="2"/>
        <v/>
      </c>
      <c r="T21" s="268"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U21" s="269" t="str">
        <f t="shared" si="3"/>
        <v/>
      </c>
      <c r="V21" s="271" t="str">
        <f t="shared" si="4"/>
        <v/>
      </c>
      <c r="W21" s="272" t="str">
        <f t="shared" si="5"/>
        <v/>
      </c>
      <c r="X21" s="258"/>
    </row>
    <row r="22" spans="1:24" ht="18" customHeight="1" x14ac:dyDescent="0.2">
      <c r="A22" s="139" t="s">
        <v>10</v>
      </c>
      <c r="B22" s="145">
        <v>16</v>
      </c>
      <c r="C22" s="146"/>
      <c r="D22" s="147"/>
      <c r="E22" s="178"/>
      <c r="F22" s="178"/>
      <c r="G22" s="149"/>
      <c r="H22" s="255"/>
      <c r="I22" s="268"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J22" s="253"/>
      <c r="K22" s="253"/>
      <c r="L22" s="280"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M22" s="151"/>
      <c r="N22" s="41"/>
      <c r="O22" s="274" t="str">
        <f t="shared" si="0"/>
        <v/>
      </c>
      <c r="P22" s="257"/>
      <c r="Q22" s="268"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R22" s="269" t="str">
        <f t="shared" si="1"/>
        <v/>
      </c>
      <c r="S22" s="270" t="str">
        <f t="shared" si="2"/>
        <v/>
      </c>
      <c r="T22" s="268"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U22" s="269" t="str">
        <f t="shared" si="3"/>
        <v/>
      </c>
      <c r="V22" s="271" t="str">
        <f t="shared" si="4"/>
        <v/>
      </c>
      <c r="W22" s="272" t="str">
        <f t="shared" si="5"/>
        <v/>
      </c>
      <c r="X22" s="258"/>
    </row>
    <row r="23" spans="1:24" ht="18" customHeight="1" x14ac:dyDescent="0.2">
      <c r="A23" s="139" t="s">
        <v>10</v>
      </c>
      <c r="B23" s="145">
        <v>17</v>
      </c>
      <c r="C23" s="146"/>
      <c r="D23" s="147"/>
      <c r="E23" s="178"/>
      <c r="F23" s="178"/>
      <c r="G23" s="149"/>
      <c r="H23" s="255"/>
      <c r="I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253"/>
      <c r="K23" s="253"/>
      <c r="L23" s="280"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M23" s="151"/>
      <c r="N23" s="41"/>
      <c r="O23" s="274" t="str">
        <f t="shared" si="0"/>
        <v/>
      </c>
      <c r="P23" s="257"/>
      <c r="Q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R23" s="269" t="str">
        <f t="shared" si="1"/>
        <v/>
      </c>
      <c r="S23" s="270" t="str">
        <f t="shared" si="2"/>
        <v/>
      </c>
      <c r="T23" s="268"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U23" s="269" t="str">
        <f t="shared" si="3"/>
        <v/>
      </c>
      <c r="V23" s="271" t="str">
        <f t="shared" si="4"/>
        <v/>
      </c>
      <c r="W23" s="272" t="str">
        <f t="shared" si="5"/>
        <v/>
      </c>
      <c r="X23" s="258"/>
    </row>
    <row r="24" spans="1:24" ht="18" customHeight="1" x14ac:dyDescent="0.2">
      <c r="A24" s="139" t="s">
        <v>10</v>
      </c>
      <c r="B24" s="145">
        <v>18</v>
      </c>
      <c r="C24" s="146"/>
      <c r="D24" s="147"/>
      <c r="E24" s="178"/>
      <c r="F24" s="178"/>
      <c r="G24" s="149"/>
      <c r="H24" s="255"/>
      <c r="I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253"/>
      <c r="K24" s="253"/>
      <c r="L24" s="280"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M24" s="151"/>
      <c r="N24" s="41"/>
      <c r="O24" s="274" t="str">
        <f t="shared" si="0"/>
        <v/>
      </c>
      <c r="P24" s="257"/>
      <c r="Q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R24" s="269" t="str">
        <f t="shared" si="1"/>
        <v/>
      </c>
      <c r="S24" s="270" t="str">
        <f t="shared" si="2"/>
        <v/>
      </c>
      <c r="T24" s="268"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U24" s="269" t="str">
        <f t="shared" si="3"/>
        <v/>
      </c>
      <c r="V24" s="271" t="str">
        <f t="shared" si="4"/>
        <v/>
      </c>
      <c r="W24" s="272" t="str">
        <f t="shared" si="5"/>
        <v/>
      </c>
      <c r="X24" s="258"/>
    </row>
    <row r="25" spans="1:24" ht="18" customHeight="1" x14ac:dyDescent="0.2">
      <c r="A25" s="139" t="s">
        <v>10</v>
      </c>
      <c r="B25" s="145">
        <v>19</v>
      </c>
      <c r="C25" s="146"/>
      <c r="D25" s="147"/>
      <c r="E25" s="178"/>
      <c r="F25" s="178"/>
      <c r="G25" s="149"/>
      <c r="H25" s="255"/>
      <c r="I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253"/>
      <c r="K25" s="253"/>
      <c r="L25" s="280"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M25" s="151"/>
      <c r="N25" s="41"/>
      <c r="O25" s="274" t="str">
        <f t="shared" si="0"/>
        <v/>
      </c>
      <c r="P25" s="257"/>
      <c r="Q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R25" s="269" t="str">
        <f t="shared" si="1"/>
        <v/>
      </c>
      <c r="S25" s="270" t="str">
        <f t="shared" si="2"/>
        <v/>
      </c>
      <c r="T25" s="268"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U25" s="269" t="str">
        <f t="shared" si="3"/>
        <v/>
      </c>
      <c r="V25" s="271" t="str">
        <f t="shared" si="4"/>
        <v/>
      </c>
      <c r="W25" s="272" t="str">
        <f t="shared" si="5"/>
        <v/>
      </c>
      <c r="X25" s="258"/>
    </row>
    <row r="26" spans="1:24" ht="18" customHeight="1" x14ac:dyDescent="0.2">
      <c r="A26" s="139" t="s">
        <v>10</v>
      </c>
      <c r="B26" s="145">
        <v>20</v>
      </c>
      <c r="C26" s="146"/>
      <c r="D26" s="233">
        <v>44953</v>
      </c>
      <c r="E26" s="142"/>
      <c r="F26" s="264">
        <v>500</v>
      </c>
      <c r="G26" s="264">
        <v>500</v>
      </c>
      <c r="H26" s="267" t="s">
        <v>269</v>
      </c>
      <c r="I26" s="268">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J26" s="314">
        <f>ROUNDDOWN(G26/I26,2)</f>
        <v>0.8</v>
      </c>
      <c r="K26" s="263" t="s">
        <v>256</v>
      </c>
      <c r="L26" s="280">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M26" s="151"/>
      <c r="N26" s="41"/>
      <c r="O26" s="274" t="str">
        <f t="shared" si="0"/>
        <v>○</v>
      </c>
      <c r="P26" s="257"/>
      <c r="Q26" s="268">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R26" s="269" t="str">
        <f t="shared" si="1"/>
        <v>〇</v>
      </c>
      <c r="S26" s="270">
        <f t="shared" si="2"/>
        <v>0.8</v>
      </c>
      <c r="T26" s="268">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U26" s="269" t="str">
        <f t="shared" si="3"/>
        <v>〇</v>
      </c>
      <c r="V26" s="271">
        <f t="shared" si="4"/>
        <v>104</v>
      </c>
      <c r="W26" s="272">
        <f t="shared" si="5"/>
        <v>-104</v>
      </c>
      <c r="X26" s="258"/>
    </row>
    <row r="27" spans="1:24" ht="18" customHeight="1" thickBot="1" x14ac:dyDescent="0.25">
      <c r="A27" s="336" t="s">
        <v>118</v>
      </c>
      <c r="B27" s="337"/>
      <c r="C27" s="337"/>
      <c r="D27" s="337"/>
      <c r="E27" s="337"/>
      <c r="F27" s="337"/>
      <c r="G27" s="337"/>
      <c r="H27" s="337"/>
      <c r="I27" s="337"/>
      <c r="J27" s="337"/>
      <c r="K27" s="337"/>
      <c r="L27" s="337"/>
      <c r="M27" s="160">
        <f>SUM(M7:M26)</f>
        <v>104</v>
      </c>
      <c r="N27" s="41"/>
      <c r="O27" s="127"/>
      <c r="P27" s="127"/>
      <c r="Q27" s="127"/>
      <c r="R27" s="127"/>
      <c r="S27" s="127"/>
      <c r="T27" s="127"/>
      <c r="U27" s="127"/>
      <c r="V27" s="127"/>
      <c r="W27" s="127"/>
      <c r="X27" s="127"/>
    </row>
    <row r="28" spans="1:24" ht="18" customHeight="1" thickTop="1" x14ac:dyDescent="0.2">
      <c r="C28" s="127"/>
      <c r="D28" s="127"/>
      <c r="E28" s="185"/>
      <c r="F28" s="185"/>
      <c r="G28" s="154"/>
      <c r="H28" s="154"/>
      <c r="I28" s="154"/>
      <c r="J28" s="154"/>
      <c r="K28" s="154"/>
      <c r="L28" s="154"/>
      <c r="M28" s="154"/>
      <c r="N28" s="41"/>
      <c r="O28" s="127"/>
      <c r="P28" s="127"/>
      <c r="Q28" s="127"/>
      <c r="R28" s="127"/>
      <c r="S28" s="127"/>
      <c r="T28" s="127"/>
      <c r="U28" s="127"/>
      <c r="V28" s="127"/>
      <c r="W28" s="127"/>
      <c r="X28" s="127"/>
    </row>
    <row r="29" spans="1:24" ht="18" customHeight="1" x14ac:dyDescent="0.2">
      <c r="A29" s="156" t="s">
        <v>45</v>
      </c>
      <c r="B29" s="176" t="s">
        <v>62</v>
      </c>
      <c r="C29" s="157"/>
      <c r="D29" s="157"/>
      <c r="E29" s="157"/>
      <c r="F29" s="157"/>
      <c r="G29" s="158"/>
      <c r="H29" s="158"/>
      <c r="I29" s="158"/>
      <c r="J29" s="158"/>
      <c r="K29" s="158"/>
      <c r="L29" s="158"/>
      <c r="M29" s="159"/>
      <c r="O29" s="127"/>
      <c r="P29" s="127"/>
      <c r="Q29" s="127"/>
      <c r="R29" s="127"/>
      <c r="S29" s="127"/>
      <c r="T29" s="127"/>
      <c r="U29" s="127"/>
      <c r="V29" s="127"/>
      <c r="W29" s="127"/>
      <c r="X29" s="127"/>
    </row>
    <row r="30" spans="1:24" ht="18" customHeight="1" x14ac:dyDescent="0.2">
      <c r="A30" s="346" t="s">
        <v>9</v>
      </c>
      <c r="B30" s="344" t="s">
        <v>0</v>
      </c>
      <c r="C30" s="344" t="s">
        <v>1</v>
      </c>
      <c r="D30" s="344" t="s">
        <v>5</v>
      </c>
      <c r="E30" s="361" t="s">
        <v>2</v>
      </c>
      <c r="F30" s="362"/>
      <c r="G30" s="358" t="s">
        <v>19</v>
      </c>
      <c r="H30" s="344" t="s">
        <v>271</v>
      </c>
      <c r="I30" s="356" t="s">
        <v>258</v>
      </c>
      <c r="J30" s="358" t="s">
        <v>19</v>
      </c>
      <c r="K30" s="348" t="s">
        <v>257</v>
      </c>
      <c r="L30" s="350" t="s">
        <v>259</v>
      </c>
      <c r="M30" s="342" t="s">
        <v>46</v>
      </c>
      <c r="N30" s="138"/>
      <c r="O30" s="346" t="s">
        <v>249</v>
      </c>
      <c r="P30" s="348" t="s">
        <v>250</v>
      </c>
      <c r="Q30" s="350" t="s">
        <v>258</v>
      </c>
      <c r="R30" s="344" t="s">
        <v>260</v>
      </c>
      <c r="S30" s="344" t="s">
        <v>262</v>
      </c>
      <c r="T30" s="344" t="s">
        <v>259</v>
      </c>
      <c r="U30" s="344" t="s">
        <v>260</v>
      </c>
      <c r="V30" s="344" t="s">
        <v>263</v>
      </c>
      <c r="W30" s="344" t="s">
        <v>264</v>
      </c>
      <c r="X30" s="342" t="s">
        <v>250</v>
      </c>
    </row>
    <row r="31" spans="1:24" ht="36" customHeight="1" x14ac:dyDescent="0.2">
      <c r="A31" s="347"/>
      <c r="B31" s="345"/>
      <c r="C31" s="345"/>
      <c r="D31" s="345"/>
      <c r="E31" s="135" t="s">
        <v>51</v>
      </c>
      <c r="F31" s="135" t="s">
        <v>105</v>
      </c>
      <c r="G31" s="359"/>
      <c r="H31" s="345"/>
      <c r="I31" s="357"/>
      <c r="J31" s="359"/>
      <c r="K31" s="349"/>
      <c r="L31" s="351"/>
      <c r="M31" s="343"/>
      <c r="N31" s="138"/>
      <c r="O31" s="347"/>
      <c r="P31" s="349"/>
      <c r="Q31" s="351"/>
      <c r="R31" s="345"/>
      <c r="S31" s="345"/>
      <c r="T31" s="345"/>
      <c r="U31" s="345"/>
      <c r="V31" s="345"/>
      <c r="W31" s="345"/>
      <c r="X31" s="343"/>
    </row>
    <row r="32" spans="1:24" ht="18" customHeight="1" x14ac:dyDescent="0.2">
      <c r="A32" s="139" t="s">
        <v>10</v>
      </c>
      <c r="B32" s="140">
        <v>1</v>
      </c>
      <c r="C32" s="141"/>
      <c r="D32" s="233">
        <v>44953</v>
      </c>
      <c r="E32" s="142"/>
      <c r="F32" s="264">
        <v>500</v>
      </c>
      <c r="G32" s="264">
        <v>500</v>
      </c>
      <c r="H32" s="267" t="s">
        <v>269</v>
      </c>
      <c r="I32" s="268">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J32" s="314">
        <f>ROUNDDOWN(G32/I32,2)</f>
        <v>0.8</v>
      </c>
      <c r="K32" s="263" t="s">
        <v>256</v>
      </c>
      <c r="L32" s="280">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M32" s="265">
        <f>ROUNDDOWN(J32*L32,0)</f>
        <v>104</v>
      </c>
      <c r="N32" s="41"/>
      <c r="O32" s="274" t="str">
        <f>IF(D32="","",IF(AND($P$3&lt;=D32,$P$4&gt;=D32),"○","×"))</f>
        <v>○</v>
      </c>
      <c r="P32" s="257"/>
      <c r="Q32" s="268">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R32" s="269" t="str">
        <f>IF(G32="","",IF(I32=Q32,"〇","×"))</f>
        <v>〇</v>
      </c>
      <c r="S32" s="270">
        <f>IF(J32="","",ROUNDDOWN(G32/Q32,2))</f>
        <v>0.8</v>
      </c>
      <c r="T32" s="268">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U32" s="269" t="str">
        <f>IF(J32="","",IF(L32=T32,"〇","×"))</f>
        <v>〇</v>
      </c>
      <c r="V32" s="271">
        <f>IF(G32="","",IF(J32="",ROUNDDOWN(G32*Q32,0),ROUNDDOWN(S32*T32,0)))</f>
        <v>104</v>
      </c>
      <c r="W32" s="272">
        <f>IF(G32="","",M32-V32)</f>
        <v>0</v>
      </c>
      <c r="X32" s="258"/>
    </row>
    <row r="33" spans="1:24" ht="18" customHeight="1" x14ac:dyDescent="0.2">
      <c r="A33" s="139" t="s">
        <v>10</v>
      </c>
      <c r="B33" s="145">
        <v>2</v>
      </c>
      <c r="C33" s="146"/>
      <c r="D33" s="147"/>
      <c r="E33" s="178"/>
      <c r="F33" s="178"/>
      <c r="G33" s="149"/>
      <c r="H33" s="255"/>
      <c r="I33" s="268"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J33" s="253"/>
      <c r="K33" s="253"/>
      <c r="L33" s="280"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M33" s="151"/>
      <c r="N33" s="41"/>
      <c r="O33" s="274" t="str">
        <f t="shared" ref="O33:O51" si="6">IF(D33="","",IF(AND($P$3&lt;=D33,$P$4&gt;=D33),"○","×"))</f>
        <v/>
      </c>
      <c r="P33" s="257"/>
      <c r="Q33" s="268"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R33" s="269" t="str">
        <f t="shared" ref="R33:R51" si="7">IF(G33="","",IF(I33=Q33,"〇","×"))</f>
        <v/>
      </c>
      <c r="S33" s="270" t="str">
        <f t="shared" ref="S33:S51" si="8">IF(J33="","",ROUNDDOWN(G33/Q33,2))</f>
        <v/>
      </c>
      <c r="T33" s="268"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U33" s="269" t="str">
        <f t="shared" ref="U33:U51" si="9">IF(J33="","",IF(L33=T33,"〇","×"))</f>
        <v/>
      </c>
      <c r="V33" s="271" t="str">
        <f t="shared" ref="V33:V51" si="10">IF(G33="","",IF(J33="",ROUNDDOWN(G33*Q33,0),ROUNDDOWN(S33*T33,0)))</f>
        <v/>
      </c>
      <c r="W33" s="272" t="str">
        <f t="shared" ref="W33:W51" si="11">IF(G33="","",M33-V33)</f>
        <v/>
      </c>
      <c r="X33" s="258"/>
    </row>
    <row r="34" spans="1:24" ht="18" customHeight="1" x14ac:dyDescent="0.2">
      <c r="A34" s="139" t="s">
        <v>10</v>
      </c>
      <c r="B34" s="145">
        <v>3</v>
      </c>
      <c r="C34" s="146"/>
      <c r="D34" s="147"/>
      <c r="E34" s="178"/>
      <c r="F34" s="178"/>
      <c r="G34" s="149"/>
      <c r="H34" s="255"/>
      <c r="I34" s="268"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J34" s="253"/>
      <c r="K34" s="253"/>
      <c r="L34" s="280"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M34" s="151"/>
      <c r="N34" s="41"/>
      <c r="O34" s="274" t="str">
        <f t="shared" si="6"/>
        <v/>
      </c>
      <c r="P34" s="257"/>
      <c r="Q34" s="268"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R34" s="269" t="str">
        <f t="shared" si="7"/>
        <v/>
      </c>
      <c r="S34" s="270" t="str">
        <f t="shared" si="8"/>
        <v/>
      </c>
      <c r="T34" s="268"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U34" s="269" t="str">
        <f t="shared" si="9"/>
        <v/>
      </c>
      <c r="V34" s="271" t="str">
        <f t="shared" si="10"/>
        <v/>
      </c>
      <c r="W34" s="272" t="str">
        <f t="shared" si="11"/>
        <v/>
      </c>
      <c r="X34" s="258"/>
    </row>
    <row r="35" spans="1:24" ht="18" customHeight="1" x14ac:dyDescent="0.2">
      <c r="A35" s="139" t="s">
        <v>10</v>
      </c>
      <c r="B35" s="145">
        <v>4</v>
      </c>
      <c r="C35" s="146"/>
      <c r="D35" s="147"/>
      <c r="E35" s="184"/>
      <c r="F35" s="184"/>
      <c r="G35" s="149"/>
      <c r="H35" s="255"/>
      <c r="I35" s="268"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J35" s="253"/>
      <c r="K35" s="253"/>
      <c r="L35" s="280"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M35" s="151"/>
      <c r="N35" s="41"/>
      <c r="O35" s="274" t="str">
        <f t="shared" si="6"/>
        <v/>
      </c>
      <c r="P35" s="257"/>
      <c r="Q35" s="268"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R35" s="269" t="str">
        <f t="shared" si="7"/>
        <v/>
      </c>
      <c r="S35" s="270" t="str">
        <f t="shared" si="8"/>
        <v/>
      </c>
      <c r="T35" s="268"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U35" s="269" t="str">
        <f t="shared" si="9"/>
        <v/>
      </c>
      <c r="V35" s="271" t="str">
        <f t="shared" si="10"/>
        <v/>
      </c>
      <c r="W35" s="272" t="str">
        <f t="shared" si="11"/>
        <v/>
      </c>
      <c r="X35" s="258"/>
    </row>
    <row r="36" spans="1:24" ht="18" customHeight="1" x14ac:dyDescent="0.2">
      <c r="A36" s="139" t="s">
        <v>10</v>
      </c>
      <c r="B36" s="145">
        <v>5</v>
      </c>
      <c r="C36" s="146"/>
      <c r="D36" s="147"/>
      <c r="E36" s="178"/>
      <c r="F36" s="178"/>
      <c r="G36" s="149"/>
      <c r="H36" s="255"/>
      <c r="I36" s="268"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J36" s="253"/>
      <c r="K36" s="253"/>
      <c r="L36" s="280"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M36" s="151"/>
      <c r="N36" s="41"/>
      <c r="O36" s="274" t="str">
        <f t="shared" si="6"/>
        <v/>
      </c>
      <c r="P36" s="257"/>
      <c r="Q36" s="268"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R36" s="269" t="str">
        <f t="shared" si="7"/>
        <v/>
      </c>
      <c r="S36" s="270" t="str">
        <f t="shared" si="8"/>
        <v/>
      </c>
      <c r="T36" s="268"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U36" s="269" t="str">
        <f t="shared" si="9"/>
        <v/>
      </c>
      <c r="V36" s="271" t="str">
        <f t="shared" si="10"/>
        <v/>
      </c>
      <c r="W36" s="272" t="str">
        <f t="shared" si="11"/>
        <v/>
      </c>
      <c r="X36" s="258"/>
    </row>
    <row r="37" spans="1:24" ht="18" customHeight="1" x14ac:dyDescent="0.2">
      <c r="A37" s="139" t="s">
        <v>10</v>
      </c>
      <c r="B37" s="145">
        <v>6</v>
      </c>
      <c r="C37" s="146"/>
      <c r="D37" s="147"/>
      <c r="E37" s="178"/>
      <c r="F37" s="178"/>
      <c r="G37" s="149"/>
      <c r="H37" s="255"/>
      <c r="I37" s="268"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J37" s="253"/>
      <c r="K37" s="253"/>
      <c r="L37" s="280"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M37" s="151"/>
      <c r="N37" s="41"/>
      <c r="O37" s="274" t="str">
        <f t="shared" si="6"/>
        <v/>
      </c>
      <c r="P37" s="257"/>
      <c r="Q37" s="268"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R37" s="269" t="str">
        <f t="shared" si="7"/>
        <v/>
      </c>
      <c r="S37" s="270" t="str">
        <f t="shared" si="8"/>
        <v/>
      </c>
      <c r="T37" s="268"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U37" s="269" t="str">
        <f t="shared" si="9"/>
        <v/>
      </c>
      <c r="V37" s="271" t="str">
        <f t="shared" si="10"/>
        <v/>
      </c>
      <c r="W37" s="272" t="str">
        <f t="shared" si="11"/>
        <v/>
      </c>
      <c r="X37" s="258"/>
    </row>
    <row r="38" spans="1:24" ht="18" customHeight="1" x14ac:dyDescent="0.2">
      <c r="A38" s="139" t="s">
        <v>10</v>
      </c>
      <c r="B38" s="145">
        <v>7</v>
      </c>
      <c r="C38" s="146"/>
      <c r="D38" s="147"/>
      <c r="E38" s="178"/>
      <c r="F38" s="178"/>
      <c r="G38" s="149"/>
      <c r="H38" s="255"/>
      <c r="I38" s="268"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J38" s="253"/>
      <c r="K38" s="253"/>
      <c r="L38" s="280"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M38" s="151"/>
      <c r="N38" s="41"/>
      <c r="O38" s="274" t="str">
        <f t="shared" si="6"/>
        <v/>
      </c>
      <c r="P38" s="257"/>
      <c r="Q38" s="268"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R38" s="269" t="str">
        <f t="shared" si="7"/>
        <v/>
      </c>
      <c r="S38" s="270" t="str">
        <f t="shared" si="8"/>
        <v/>
      </c>
      <c r="T38" s="268"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U38" s="269" t="str">
        <f t="shared" si="9"/>
        <v/>
      </c>
      <c r="V38" s="271" t="str">
        <f t="shared" si="10"/>
        <v/>
      </c>
      <c r="W38" s="272" t="str">
        <f t="shared" si="11"/>
        <v/>
      </c>
      <c r="X38" s="258"/>
    </row>
    <row r="39" spans="1:24" ht="18" customHeight="1" x14ac:dyDescent="0.2">
      <c r="A39" s="139" t="s">
        <v>10</v>
      </c>
      <c r="B39" s="145">
        <v>8</v>
      </c>
      <c r="C39" s="146"/>
      <c r="D39" s="147"/>
      <c r="E39" s="178"/>
      <c r="F39" s="178"/>
      <c r="G39" s="149"/>
      <c r="H39" s="255"/>
      <c r="I39" s="268"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J39" s="253"/>
      <c r="K39" s="253"/>
      <c r="L39" s="280"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M39" s="151"/>
      <c r="N39" s="41"/>
      <c r="O39" s="274" t="str">
        <f t="shared" si="6"/>
        <v/>
      </c>
      <c r="P39" s="257"/>
      <c r="Q39" s="268"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R39" s="269" t="str">
        <f t="shared" si="7"/>
        <v/>
      </c>
      <c r="S39" s="270" t="str">
        <f t="shared" si="8"/>
        <v/>
      </c>
      <c r="T39" s="268"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U39" s="269" t="str">
        <f t="shared" si="9"/>
        <v/>
      </c>
      <c r="V39" s="271" t="str">
        <f t="shared" si="10"/>
        <v/>
      </c>
      <c r="W39" s="272" t="str">
        <f t="shared" si="11"/>
        <v/>
      </c>
      <c r="X39" s="258"/>
    </row>
    <row r="40" spans="1:24" ht="18" customHeight="1" x14ac:dyDescent="0.2">
      <c r="A40" s="139" t="s">
        <v>10</v>
      </c>
      <c r="B40" s="145">
        <v>9</v>
      </c>
      <c r="C40" s="146"/>
      <c r="D40" s="147"/>
      <c r="E40" s="178"/>
      <c r="F40" s="178"/>
      <c r="G40" s="149"/>
      <c r="H40" s="255"/>
      <c r="I40" s="268"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J40" s="253"/>
      <c r="K40" s="253"/>
      <c r="L40" s="280"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M40" s="151"/>
      <c r="N40" s="41"/>
      <c r="O40" s="274" t="str">
        <f t="shared" si="6"/>
        <v/>
      </c>
      <c r="P40" s="257"/>
      <c r="Q40" s="268"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R40" s="269" t="str">
        <f t="shared" si="7"/>
        <v/>
      </c>
      <c r="S40" s="270" t="str">
        <f t="shared" si="8"/>
        <v/>
      </c>
      <c r="T40" s="268"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U40" s="269" t="str">
        <f t="shared" si="9"/>
        <v/>
      </c>
      <c r="V40" s="271" t="str">
        <f t="shared" si="10"/>
        <v/>
      </c>
      <c r="W40" s="272" t="str">
        <f t="shared" si="11"/>
        <v/>
      </c>
      <c r="X40" s="258"/>
    </row>
    <row r="41" spans="1:24" ht="18" customHeight="1" x14ac:dyDescent="0.2">
      <c r="A41" s="139" t="s">
        <v>10</v>
      </c>
      <c r="B41" s="145">
        <v>10</v>
      </c>
      <c r="C41" s="146"/>
      <c r="D41" s="147"/>
      <c r="E41" s="178"/>
      <c r="F41" s="178"/>
      <c r="G41" s="149"/>
      <c r="H41" s="255"/>
      <c r="I41" s="268"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J41" s="253"/>
      <c r="K41" s="253"/>
      <c r="L41" s="280"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M41" s="151"/>
      <c r="N41" s="41"/>
      <c r="O41" s="274" t="str">
        <f t="shared" si="6"/>
        <v/>
      </c>
      <c r="P41" s="257"/>
      <c r="Q41" s="268"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R41" s="269" t="str">
        <f t="shared" si="7"/>
        <v/>
      </c>
      <c r="S41" s="270" t="str">
        <f t="shared" si="8"/>
        <v/>
      </c>
      <c r="T41" s="268"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U41" s="269" t="str">
        <f t="shared" si="9"/>
        <v/>
      </c>
      <c r="V41" s="271" t="str">
        <f t="shared" si="10"/>
        <v/>
      </c>
      <c r="W41" s="272" t="str">
        <f t="shared" si="11"/>
        <v/>
      </c>
      <c r="X41" s="258"/>
    </row>
    <row r="42" spans="1:24" ht="18" customHeight="1" x14ac:dyDescent="0.2">
      <c r="A42" s="139" t="s">
        <v>10</v>
      </c>
      <c r="B42" s="145">
        <v>11</v>
      </c>
      <c r="C42" s="146"/>
      <c r="D42" s="147"/>
      <c r="E42" s="178"/>
      <c r="F42" s="178"/>
      <c r="G42" s="149"/>
      <c r="H42" s="255"/>
      <c r="I42" s="268"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J42" s="253"/>
      <c r="K42" s="253"/>
      <c r="L42" s="280"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M42" s="151"/>
      <c r="N42" s="41"/>
      <c r="O42" s="274" t="str">
        <f t="shared" si="6"/>
        <v/>
      </c>
      <c r="P42" s="257"/>
      <c r="Q42" s="268"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R42" s="269" t="str">
        <f t="shared" si="7"/>
        <v/>
      </c>
      <c r="S42" s="270" t="str">
        <f t="shared" si="8"/>
        <v/>
      </c>
      <c r="T42" s="268"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U42" s="269" t="str">
        <f t="shared" si="9"/>
        <v/>
      </c>
      <c r="V42" s="271" t="str">
        <f t="shared" si="10"/>
        <v/>
      </c>
      <c r="W42" s="272" t="str">
        <f t="shared" si="11"/>
        <v/>
      </c>
      <c r="X42" s="258"/>
    </row>
    <row r="43" spans="1:24" ht="18" customHeight="1" x14ac:dyDescent="0.2">
      <c r="A43" s="139" t="s">
        <v>10</v>
      </c>
      <c r="B43" s="145">
        <v>12</v>
      </c>
      <c r="C43" s="146"/>
      <c r="D43" s="147"/>
      <c r="E43" s="178"/>
      <c r="F43" s="178"/>
      <c r="G43" s="149"/>
      <c r="H43" s="255"/>
      <c r="I43" s="268"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J43" s="253"/>
      <c r="K43" s="253"/>
      <c r="L43" s="280"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M43" s="151"/>
      <c r="N43" s="41"/>
      <c r="O43" s="274" t="str">
        <f t="shared" si="6"/>
        <v/>
      </c>
      <c r="P43" s="257"/>
      <c r="Q43" s="268"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R43" s="269" t="str">
        <f t="shared" si="7"/>
        <v/>
      </c>
      <c r="S43" s="270" t="str">
        <f t="shared" si="8"/>
        <v/>
      </c>
      <c r="T43" s="268"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U43" s="269" t="str">
        <f t="shared" si="9"/>
        <v/>
      </c>
      <c r="V43" s="271" t="str">
        <f t="shared" si="10"/>
        <v/>
      </c>
      <c r="W43" s="272" t="str">
        <f t="shared" si="11"/>
        <v/>
      </c>
      <c r="X43" s="258"/>
    </row>
    <row r="44" spans="1:24" ht="18" customHeight="1" x14ac:dyDescent="0.2">
      <c r="A44" s="139" t="s">
        <v>10</v>
      </c>
      <c r="B44" s="145">
        <v>13</v>
      </c>
      <c r="C44" s="146"/>
      <c r="D44" s="147"/>
      <c r="E44" s="178"/>
      <c r="F44" s="178"/>
      <c r="G44" s="149"/>
      <c r="H44" s="255"/>
      <c r="I44" s="268"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J44" s="253"/>
      <c r="K44" s="253"/>
      <c r="L44" s="280"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M44" s="151"/>
      <c r="N44" s="41"/>
      <c r="O44" s="274" t="str">
        <f t="shared" si="6"/>
        <v/>
      </c>
      <c r="P44" s="257"/>
      <c r="Q44" s="268"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R44" s="269" t="str">
        <f t="shared" si="7"/>
        <v/>
      </c>
      <c r="S44" s="270" t="str">
        <f t="shared" si="8"/>
        <v/>
      </c>
      <c r="T44" s="268"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U44" s="269" t="str">
        <f t="shared" si="9"/>
        <v/>
      </c>
      <c r="V44" s="271" t="str">
        <f t="shared" si="10"/>
        <v/>
      </c>
      <c r="W44" s="272" t="str">
        <f t="shared" si="11"/>
        <v/>
      </c>
      <c r="X44" s="258"/>
    </row>
    <row r="45" spans="1:24" ht="18" customHeight="1" x14ac:dyDescent="0.2">
      <c r="A45" s="139" t="s">
        <v>10</v>
      </c>
      <c r="B45" s="145">
        <v>14</v>
      </c>
      <c r="C45" s="146"/>
      <c r="D45" s="147"/>
      <c r="E45" s="178"/>
      <c r="F45" s="178"/>
      <c r="G45" s="149"/>
      <c r="H45" s="255"/>
      <c r="I45" s="268"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J45" s="253"/>
      <c r="K45" s="253"/>
      <c r="L45" s="280"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M45" s="151"/>
      <c r="N45" s="41"/>
      <c r="O45" s="274" t="str">
        <f t="shared" si="6"/>
        <v/>
      </c>
      <c r="P45" s="257"/>
      <c r="Q45" s="268"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R45" s="269" t="str">
        <f t="shared" si="7"/>
        <v/>
      </c>
      <c r="S45" s="270" t="str">
        <f t="shared" si="8"/>
        <v/>
      </c>
      <c r="T45" s="268"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U45" s="269" t="str">
        <f t="shared" si="9"/>
        <v/>
      </c>
      <c r="V45" s="271" t="str">
        <f t="shared" si="10"/>
        <v/>
      </c>
      <c r="W45" s="272" t="str">
        <f t="shared" si="11"/>
        <v/>
      </c>
      <c r="X45" s="258"/>
    </row>
    <row r="46" spans="1:24" ht="18" customHeight="1" x14ac:dyDescent="0.2">
      <c r="A46" s="139" t="s">
        <v>10</v>
      </c>
      <c r="B46" s="145">
        <v>15</v>
      </c>
      <c r="C46" s="146"/>
      <c r="D46" s="147"/>
      <c r="E46" s="178"/>
      <c r="F46" s="178"/>
      <c r="G46" s="149"/>
      <c r="H46" s="255"/>
      <c r="I46" s="268"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J46" s="253"/>
      <c r="K46" s="253"/>
      <c r="L46" s="280"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M46" s="151"/>
      <c r="N46" s="41"/>
      <c r="O46" s="274" t="str">
        <f t="shared" si="6"/>
        <v/>
      </c>
      <c r="P46" s="257"/>
      <c r="Q46" s="268"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R46" s="269" t="str">
        <f t="shared" si="7"/>
        <v/>
      </c>
      <c r="S46" s="270" t="str">
        <f t="shared" si="8"/>
        <v/>
      </c>
      <c r="T46" s="268"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U46" s="269" t="str">
        <f t="shared" si="9"/>
        <v/>
      </c>
      <c r="V46" s="271" t="str">
        <f t="shared" si="10"/>
        <v/>
      </c>
      <c r="W46" s="272" t="str">
        <f t="shared" si="11"/>
        <v/>
      </c>
      <c r="X46" s="258"/>
    </row>
    <row r="47" spans="1:24" ht="18" customHeight="1" x14ac:dyDescent="0.2">
      <c r="A47" s="139" t="s">
        <v>10</v>
      </c>
      <c r="B47" s="145">
        <v>16</v>
      </c>
      <c r="C47" s="146"/>
      <c r="D47" s="147"/>
      <c r="E47" s="178"/>
      <c r="F47" s="178"/>
      <c r="G47" s="149"/>
      <c r="H47" s="255"/>
      <c r="I47" s="268"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J47" s="253"/>
      <c r="K47" s="253"/>
      <c r="L47" s="280"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M47" s="151"/>
      <c r="N47" s="41"/>
      <c r="O47" s="274" t="str">
        <f t="shared" si="6"/>
        <v/>
      </c>
      <c r="P47" s="257"/>
      <c r="Q47" s="268"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R47" s="269" t="str">
        <f t="shared" si="7"/>
        <v/>
      </c>
      <c r="S47" s="270" t="str">
        <f t="shared" si="8"/>
        <v/>
      </c>
      <c r="T47" s="268"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U47" s="269" t="str">
        <f t="shared" si="9"/>
        <v/>
      </c>
      <c r="V47" s="271" t="str">
        <f t="shared" si="10"/>
        <v/>
      </c>
      <c r="W47" s="272" t="str">
        <f t="shared" si="11"/>
        <v/>
      </c>
      <c r="X47" s="258"/>
    </row>
    <row r="48" spans="1:24" ht="18" customHeight="1" x14ac:dyDescent="0.2">
      <c r="A48" s="139" t="s">
        <v>10</v>
      </c>
      <c r="B48" s="145">
        <v>17</v>
      </c>
      <c r="C48" s="146"/>
      <c r="D48" s="147"/>
      <c r="E48" s="178"/>
      <c r="F48" s="178"/>
      <c r="G48" s="149"/>
      <c r="H48" s="255"/>
      <c r="I48" s="268"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J48" s="253"/>
      <c r="K48" s="253"/>
      <c r="L48" s="280"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M48" s="151"/>
      <c r="N48" s="41"/>
      <c r="O48" s="274" t="str">
        <f t="shared" si="6"/>
        <v/>
      </c>
      <c r="P48" s="257"/>
      <c r="Q48" s="268"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R48" s="269" t="str">
        <f t="shared" si="7"/>
        <v/>
      </c>
      <c r="S48" s="270" t="str">
        <f t="shared" si="8"/>
        <v/>
      </c>
      <c r="T48" s="268"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U48" s="269" t="str">
        <f t="shared" si="9"/>
        <v/>
      </c>
      <c r="V48" s="271" t="str">
        <f t="shared" si="10"/>
        <v/>
      </c>
      <c r="W48" s="272" t="str">
        <f t="shared" si="11"/>
        <v/>
      </c>
      <c r="X48" s="258"/>
    </row>
    <row r="49" spans="1:24" ht="18" customHeight="1" x14ac:dyDescent="0.2">
      <c r="A49" s="139" t="s">
        <v>10</v>
      </c>
      <c r="B49" s="145">
        <v>18</v>
      </c>
      <c r="C49" s="146"/>
      <c r="D49" s="147"/>
      <c r="E49" s="178"/>
      <c r="F49" s="178"/>
      <c r="G49" s="149"/>
      <c r="H49" s="255"/>
      <c r="I49" s="268"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J49" s="253"/>
      <c r="K49" s="253"/>
      <c r="L49" s="280"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M49" s="151"/>
      <c r="N49" s="41"/>
      <c r="O49" s="274" t="str">
        <f t="shared" si="6"/>
        <v/>
      </c>
      <c r="P49" s="257"/>
      <c r="Q49" s="268"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R49" s="269" t="str">
        <f t="shared" si="7"/>
        <v/>
      </c>
      <c r="S49" s="270" t="str">
        <f t="shared" si="8"/>
        <v/>
      </c>
      <c r="T49" s="268"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U49" s="269" t="str">
        <f t="shared" si="9"/>
        <v/>
      </c>
      <c r="V49" s="271" t="str">
        <f t="shared" si="10"/>
        <v/>
      </c>
      <c r="W49" s="272" t="str">
        <f t="shared" si="11"/>
        <v/>
      </c>
      <c r="X49" s="258"/>
    </row>
    <row r="50" spans="1:24" ht="18" customHeight="1" x14ac:dyDescent="0.2">
      <c r="A50" s="139" t="s">
        <v>10</v>
      </c>
      <c r="B50" s="145">
        <v>19</v>
      </c>
      <c r="C50" s="146"/>
      <c r="D50" s="147"/>
      <c r="E50" s="178"/>
      <c r="F50" s="178"/>
      <c r="G50" s="149"/>
      <c r="H50" s="255"/>
      <c r="I50" s="268"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J50" s="253"/>
      <c r="K50" s="253"/>
      <c r="L50" s="280"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M50" s="151"/>
      <c r="N50" s="41"/>
      <c r="O50" s="274" t="str">
        <f t="shared" si="6"/>
        <v/>
      </c>
      <c r="P50" s="257"/>
      <c r="Q50" s="268"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R50" s="269" t="str">
        <f t="shared" si="7"/>
        <v/>
      </c>
      <c r="S50" s="270" t="str">
        <f t="shared" si="8"/>
        <v/>
      </c>
      <c r="T50" s="268"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U50" s="269" t="str">
        <f t="shared" si="9"/>
        <v/>
      </c>
      <c r="V50" s="271" t="str">
        <f t="shared" si="10"/>
        <v/>
      </c>
      <c r="W50" s="272" t="str">
        <f t="shared" si="11"/>
        <v/>
      </c>
      <c r="X50" s="258"/>
    </row>
    <row r="51" spans="1:24" ht="18" customHeight="1" x14ac:dyDescent="0.2">
      <c r="A51" s="139" t="s">
        <v>10</v>
      </c>
      <c r="B51" s="145">
        <v>20</v>
      </c>
      <c r="C51" s="146"/>
      <c r="D51" s="233">
        <v>44953</v>
      </c>
      <c r="E51" s="142"/>
      <c r="F51" s="264">
        <v>500</v>
      </c>
      <c r="G51" s="264">
        <v>500</v>
      </c>
      <c r="H51" s="267" t="s">
        <v>269</v>
      </c>
      <c r="I51" s="268">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J51" s="314">
        <f>ROUNDDOWN(G51/I51,2)</f>
        <v>0.8</v>
      </c>
      <c r="K51" s="263" t="s">
        <v>256</v>
      </c>
      <c r="L51" s="280">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M51" s="151"/>
      <c r="N51" s="41"/>
      <c r="O51" s="274" t="str">
        <f t="shared" si="6"/>
        <v>○</v>
      </c>
      <c r="P51" s="257"/>
      <c r="Q51" s="268">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R51" s="269" t="str">
        <f t="shared" si="7"/>
        <v>〇</v>
      </c>
      <c r="S51" s="270">
        <f t="shared" si="8"/>
        <v>0.8</v>
      </c>
      <c r="T51" s="268">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U51" s="269" t="str">
        <f t="shared" si="9"/>
        <v>〇</v>
      </c>
      <c r="V51" s="271">
        <f t="shared" si="10"/>
        <v>104</v>
      </c>
      <c r="W51" s="272">
        <f t="shared" si="11"/>
        <v>-104</v>
      </c>
      <c r="X51" s="258"/>
    </row>
    <row r="52" spans="1:24" ht="18" customHeight="1" thickBot="1" x14ac:dyDescent="0.25">
      <c r="A52" s="336" t="s">
        <v>119</v>
      </c>
      <c r="B52" s="337"/>
      <c r="C52" s="337"/>
      <c r="D52" s="337"/>
      <c r="E52" s="337"/>
      <c r="F52" s="337"/>
      <c r="G52" s="337"/>
      <c r="H52" s="337"/>
      <c r="I52" s="337"/>
      <c r="J52" s="337"/>
      <c r="K52" s="337"/>
      <c r="L52" s="337"/>
      <c r="M52" s="160">
        <f>SUM(M32:M51)</f>
        <v>104</v>
      </c>
      <c r="N52" s="41"/>
      <c r="O52" s="127"/>
      <c r="P52" s="127"/>
      <c r="Q52" s="127"/>
      <c r="R52" s="127"/>
      <c r="S52" s="127"/>
      <c r="T52" s="127"/>
      <c r="U52" s="127"/>
      <c r="V52" s="127"/>
      <c r="W52" s="127"/>
      <c r="X52" s="127"/>
    </row>
    <row r="53" spans="1:24" ht="18" customHeight="1" thickTop="1" x14ac:dyDescent="0.2">
      <c r="C53" s="127"/>
      <c r="D53" s="127"/>
      <c r="E53" s="153"/>
      <c r="F53" s="153"/>
      <c r="G53" s="154"/>
      <c r="H53" s="154"/>
      <c r="I53" s="154"/>
      <c r="J53" s="154"/>
      <c r="K53" s="154"/>
      <c r="L53" s="154"/>
      <c r="M53" s="154"/>
      <c r="N53" s="41"/>
      <c r="O53" s="127"/>
      <c r="P53" s="127"/>
      <c r="Q53" s="127"/>
      <c r="R53" s="127"/>
      <c r="S53" s="127"/>
      <c r="T53" s="127"/>
      <c r="U53" s="127"/>
      <c r="V53" s="127"/>
      <c r="W53" s="127"/>
      <c r="X53" s="127"/>
    </row>
    <row r="54" spans="1:24" ht="18" customHeight="1" x14ac:dyDescent="0.2">
      <c r="A54" s="156" t="s">
        <v>45</v>
      </c>
      <c r="B54" s="176" t="s">
        <v>63</v>
      </c>
      <c r="C54" s="157"/>
      <c r="D54" s="157"/>
      <c r="E54" s="157"/>
      <c r="F54" s="157"/>
      <c r="G54" s="158"/>
      <c r="H54" s="158"/>
      <c r="I54" s="158"/>
      <c r="J54" s="158"/>
      <c r="K54" s="158"/>
      <c r="L54" s="158"/>
      <c r="M54" s="159"/>
      <c r="O54" s="127"/>
      <c r="P54" s="127"/>
      <c r="Q54" s="127"/>
      <c r="R54" s="127"/>
      <c r="S54" s="127"/>
      <c r="T54" s="127"/>
      <c r="U54" s="127"/>
      <c r="V54" s="127"/>
      <c r="W54" s="127"/>
      <c r="X54" s="127"/>
    </row>
    <row r="55" spans="1:24" ht="18" customHeight="1" x14ac:dyDescent="0.2">
      <c r="A55" s="346" t="s">
        <v>9</v>
      </c>
      <c r="B55" s="344" t="s">
        <v>0</v>
      </c>
      <c r="C55" s="344" t="s">
        <v>1</v>
      </c>
      <c r="D55" s="344" t="s">
        <v>5</v>
      </c>
      <c r="E55" s="361" t="s">
        <v>2</v>
      </c>
      <c r="F55" s="362"/>
      <c r="G55" s="358" t="s">
        <v>19</v>
      </c>
      <c r="H55" s="344" t="s">
        <v>271</v>
      </c>
      <c r="I55" s="356" t="s">
        <v>258</v>
      </c>
      <c r="J55" s="358" t="s">
        <v>19</v>
      </c>
      <c r="K55" s="348" t="s">
        <v>257</v>
      </c>
      <c r="L55" s="350" t="s">
        <v>259</v>
      </c>
      <c r="M55" s="342" t="s">
        <v>46</v>
      </c>
      <c r="N55" s="138"/>
      <c r="O55" s="346" t="s">
        <v>249</v>
      </c>
      <c r="P55" s="348" t="s">
        <v>250</v>
      </c>
      <c r="Q55" s="350" t="s">
        <v>258</v>
      </c>
      <c r="R55" s="344" t="s">
        <v>260</v>
      </c>
      <c r="S55" s="344" t="s">
        <v>262</v>
      </c>
      <c r="T55" s="344" t="s">
        <v>259</v>
      </c>
      <c r="U55" s="344" t="s">
        <v>260</v>
      </c>
      <c r="V55" s="344" t="s">
        <v>263</v>
      </c>
      <c r="W55" s="344" t="s">
        <v>264</v>
      </c>
      <c r="X55" s="342" t="s">
        <v>250</v>
      </c>
    </row>
    <row r="56" spans="1:24" ht="36" customHeight="1" x14ac:dyDescent="0.2">
      <c r="A56" s="347"/>
      <c r="B56" s="345"/>
      <c r="C56" s="345"/>
      <c r="D56" s="345"/>
      <c r="E56" s="135" t="s">
        <v>51</v>
      </c>
      <c r="F56" s="135" t="s">
        <v>105</v>
      </c>
      <c r="G56" s="359"/>
      <c r="H56" s="345"/>
      <c r="I56" s="357"/>
      <c r="J56" s="359"/>
      <c r="K56" s="349"/>
      <c r="L56" s="351"/>
      <c r="M56" s="343"/>
      <c r="N56" s="138"/>
      <c r="O56" s="347"/>
      <c r="P56" s="349"/>
      <c r="Q56" s="351"/>
      <c r="R56" s="345"/>
      <c r="S56" s="345"/>
      <c r="T56" s="345"/>
      <c r="U56" s="345"/>
      <c r="V56" s="345"/>
      <c r="W56" s="345"/>
      <c r="X56" s="343"/>
    </row>
    <row r="57" spans="1:24" ht="18" customHeight="1" x14ac:dyDescent="0.2">
      <c r="A57" s="139" t="s">
        <v>10</v>
      </c>
      <c r="B57" s="140">
        <v>1</v>
      </c>
      <c r="C57" s="141"/>
      <c r="D57" s="233">
        <v>44953</v>
      </c>
      <c r="E57" s="142"/>
      <c r="F57" s="264">
        <v>500</v>
      </c>
      <c r="G57" s="264">
        <v>500</v>
      </c>
      <c r="H57" s="267" t="s">
        <v>269</v>
      </c>
      <c r="I57" s="268">
        <f>IF(G57="","",IF(H57='換算レート表(レートチェック用)'!$C$8,VLOOKUP(D57,'換算レート表(レートチェック用)'!$B$9:$E$26,2,TRUE),IF(H57='換算レート表(レートチェック用)'!$D$8,VLOOKUP(D57,'換算レート表(レートチェック用)'!$B$9:$E$26,3,TRUE),IF(H57='換算レート表(レートチェック用)'!$E$8,VLOOKUP(D57,'換算レート表(レートチェック用)'!$B$9:$E$26,4,TRUE),IF(OR(H57="JPY",H57="円"),1,0)))))</f>
        <v>620.91999999999996</v>
      </c>
      <c r="J57" s="314">
        <f>ROUNDDOWN(G57/I57,2)</f>
        <v>0.8</v>
      </c>
      <c r="K57" s="263" t="s">
        <v>256</v>
      </c>
      <c r="L57" s="280">
        <f>IF(J57="","",IF(K57='換算レート表(レートチェック用)'!$C$8,VLOOKUP(D57,'換算レート表(レートチェック用)'!$B$9:$E$26,2,TRUE),IF(K57='換算レート表(レートチェック用)'!$D$8,VLOOKUP(D57,'換算レート表(レートチェック用)'!$B$9:$E$26,3,TRUE),IF(K57='換算レート表(レートチェック用)'!$E$8,VLOOKUP(D57,'換算レート表(レートチェック用)'!$B$9:$E$26,4,TRUE),IF(OR(K57="JPY",K57="円"),1,0)))))</f>
        <v>130.72999999999999</v>
      </c>
      <c r="M57" s="265">
        <f>ROUNDDOWN(J57*L57,0)</f>
        <v>104</v>
      </c>
      <c r="N57" s="41"/>
      <c r="O57" s="274" t="str">
        <f>IF(D57="","",IF(AND($P$3&lt;=D57,$P$4&gt;=D57),"○","×"))</f>
        <v>○</v>
      </c>
      <c r="P57" s="257"/>
      <c r="Q57" s="268">
        <f>IF(G57="","",IF(H57='換算レート表(レートチェック用)'!$C$8,VLOOKUP(D57,'換算レート表(レートチェック用)'!$B$9:$E$26,2,TRUE),IF(H57='換算レート表(レートチェック用)'!$D$8,VLOOKUP(D57,'換算レート表(レートチェック用)'!$B$9:$E$26,3,TRUE),IF(H57='換算レート表(レートチェック用)'!$E$8,VLOOKUP(D57,'換算レート表(レートチェック用)'!$B$9:$E$26,4,TRUE),IF(OR(H57="JPY",H57="円"),1,0)))))</f>
        <v>620.91999999999996</v>
      </c>
      <c r="R57" s="269" t="str">
        <f>IF(G57="","",IF(I57=Q57,"〇","×"))</f>
        <v>〇</v>
      </c>
      <c r="S57" s="270">
        <f>IF(J57="","",ROUNDDOWN(G57/Q57,2))</f>
        <v>0.8</v>
      </c>
      <c r="T57" s="268">
        <f>IF(J57="","",IF(K57='換算レート表(レートチェック用)'!$C$8,VLOOKUP(D57,'換算レート表(レートチェック用)'!$B$9:$E$26,2,TRUE),IF(K57='換算レート表(レートチェック用)'!$D$8,VLOOKUP(D57,'換算レート表(レートチェック用)'!$B$9:$E$26,3,TRUE),IF(K57='換算レート表(レートチェック用)'!$E$8,VLOOKUP(D57,'換算レート表(レートチェック用)'!$B$9:$E$26,4,TRUE),IF(OR(K57="JPY",K57="円"),1,0)))))</f>
        <v>130.72999999999999</v>
      </c>
      <c r="U57" s="269" t="str">
        <f>IF(J57="","",IF(L57=T57,"〇","×"))</f>
        <v>〇</v>
      </c>
      <c r="V57" s="271">
        <f>IF(G57="","",IF(J57="",ROUNDDOWN(G57*Q57,0),ROUNDDOWN(S57*T57,0)))</f>
        <v>104</v>
      </c>
      <c r="W57" s="272">
        <f>IF(G57="","",M57-V57)</f>
        <v>0</v>
      </c>
      <c r="X57" s="258"/>
    </row>
    <row r="58" spans="1:24" ht="18" customHeight="1" x14ac:dyDescent="0.2">
      <c r="A58" s="139" t="s">
        <v>10</v>
      </c>
      <c r="B58" s="145">
        <v>2</v>
      </c>
      <c r="C58" s="146"/>
      <c r="D58" s="147"/>
      <c r="E58" s="178"/>
      <c r="F58" s="178"/>
      <c r="G58" s="149"/>
      <c r="H58" s="255"/>
      <c r="I58" s="268" t="str">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
      </c>
      <c r="J58" s="253"/>
      <c r="K58" s="253"/>
      <c r="L58" s="280" t="str">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
      </c>
      <c r="M58" s="151"/>
      <c r="N58" s="41"/>
      <c r="O58" s="274" t="str">
        <f t="shared" ref="O58:O75" si="12">IF(D58="","",IF(AND($P$3&lt;=D58,$P$4&gt;=D58),"○","×"))</f>
        <v/>
      </c>
      <c r="P58" s="257"/>
      <c r="Q58" s="268" t="str">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
      </c>
      <c r="R58" s="269" t="str">
        <f t="shared" ref="R58:R76" si="13">IF(G58="","",IF(I58=Q58,"〇","×"))</f>
        <v/>
      </c>
      <c r="S58" s="270" t="str">
        <f t="shared" ref="S58:S76" si="14">IF(J58="","",ROUNDDOWN(G58/Q58,2))</f>
        <v/>
      </c>
      <c r="T58" s="268" t="str">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
      </c>
      <c r="U58" s="269" t="str">
        <f t="shared" ref="U58:U76" si="15">IF(J58="","",IF(L58=T58,"〇","×"))</f>
        <v/>
      </c>
      <c r="V58" s="271" t="str">
        <f t="shared" ref="V58:V76" si="16">IF(G58="","",IF(J58="",ROUNDDOWN(G58*Q58,0),ROUNDDOWN(S58*T58,0)))</f>
        <v/>
      </c>
      <c r="W58" s="272" t="str">
        <f t="shared" ref="W58:W76" si="17">IF(G58="","",M58-V58)</f>
        <v/>
      </c>
      <c r="X58" s="258"/>
    </row>
    <row r="59" spans="1:24" ht="18" customHeight="1" x14ac:dyDescent="0.2">
      <c r="A59" s="139" t="s">
        <v>10</v>
      </c>
      <c r="B59" s="145">
        <v>3</v>
      </c>
      <c r="C59" s="146"/>
      <c r="D59" s="147"/>
      <c r="E59" s="178"/>
      <c r="F59" s="178"/>
      <c r="G59" s="149"/>
      <c r="H59" s="255"/>
      <c r="I59" s="268"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J59" s="253"/>
      <c r="K59" s="253"/>
      <c r="L59" s="280"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M59" s="151"/>
      <c r="N59" s="41"/>
      <c r="O59" s="274" t="str">
        <f t="shared" si="12"/>
        <v/>
      </c>
      <c r="P59" s="257"/>
      <c r="Q59" s="268"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R59" s="269" t="str">
        <f t="shared" si="13"/>
        <v/>
      </c>
      <c r="S59" s="270" t="str">
        <f t="shared" si="14"/>
        <v/>
      </c>
      <c r="T59" s="268"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U59" s="269" t="str">
        <f t="shared" si="15"/>
        <v/>
      </c>
      <c r="V59" s="271" t="str">
        <f t="shared" si="16"/>
        <v/>
      </c>
      <c r="W59" s="272" t="str">
        <f t="shared" si="17"/>
        <v/>
      </c>
      <c r="X59" s="258"/>
    </row>
    <row r="60" spans="1:24" ht="18" customHeight="1" x14ac:dyDescent="0.2">
      <c r="A60" s="139" t="s">
        <v>10</v>
      </c>
      <c r="B60" s="145">
        <v>4</v>
      </c>
      <c r="C60" s="146"/>
      <c r="D60" s="147"/>
      <c r="E60" s="184"/>
      <c r="F60" s="184"/>
      <c r="G60" s="149"/>
      <c r="H60" s="255"/>
      <c r="I60" s="268"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J60" s="253"/>
      <c r="K60" s="253"/>
      <c r="L60" s="280"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M60" s="151"/>
      <c r="N60" s="41"/>
      <c r="O60" s="274" t="str">
        <f t="shared" si="12"/>
        <v/>
      </c>
      <c r="P60" s="257"/>
      <c r="Q60" s="268"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R60" s="269" t="str">
        <f t="shared" si="13"/>
        <v/>
      </c>
      <c r="S60" s="270" t="str">
        <f t="shared" si="14"/>
        <v/>
      </c>
      <c r="T60" s="268"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U60" s="269" t="str">
        <f t="shared" si="15"/>
        <v/>
      </c>
      <c r="V60" s="271" t="str">
        <f t="shared" si="16"/>
        <v/>
      </c>
      <c r="W60" s="272" t="str">
        <f t="shared" si="17"/>
        <v/>
      </c>
      <c r="X60" s="258"/>
    </row>
    <row r="61" spans="1:24" ht="18" customHeight="1" x14ac:dyDescent="0.2">
      <c r="A61" s="139" t="s">
        <v>10</v>
      </c>
      <c r="B61" s="145">
        <v>5</v>
      </c>
      <c r="C61" s="146"/>
      <c r="D61" s="147"/>
      <c r="E61" s="178"/>
      <c r="F61" s="178"/>
      <c r="G61" s="149"/>
      <c r="H61" s="255"/>
      <c r="I61" s="268"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J61" s="253"/>
      <c r="K61" s="253"/>
      <c r="L61" s="280"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M61" s="151"/>
      <c r="N61" s="41"/>
      <c r="O61" s="274" t="str">
        <f t="shared" si="12"/>
        <v/>
      </c>
      <c r="P61" s="257"/>
      <c r="Q61" s="268"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R61" s="269" t="str">
        <f t="shared" si="13"/>
        <v/>
      </c>
      <c r="S61" s="270" t="str">
        <f t="shared" si="14"/>
        <v/>
      </c>
      <c r="T61" s="268"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U61" s="269" t="str">
        <f t="shared" si="15"/>
        <v/>
      </c>
      <c r="V61" s="271" t="str">
        <f t="shared" si="16"/>
        <v/>
      </c>
      <c r="W61" s="272" t="str">
        <f t="shared" si="17"/>
        <v/>
      </c>
      <c r="X61" s="258"/>
    </row>
    <row r="62" spans="1:24" ht="18" customHeight="1" x14ac:dyDescent="0.2">
      <c r="A62" s="139" t="s">
        <v>10</v>
      </c>
      <c r="B62" s="145">
        <v>6</v>
      </c>
      <c r="C62" s="146"/>
      <c r="D62" s="147"/>
      <c r="E62" s="178"/>
      <c r="F62" s="178"/>
      <c r="G62" s="149"/>
      <c r="H62" s="255"/>
      <c r="I62" s="268"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J62" s="253"/>
      <c r="K62" s="253"/>
      <c r="L62" s="280"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M62" s="151"/>
      <c r="N62" s="41"/>
      <c r="O62" s="274" t="str">
        <f t="shared" si="12"/>
        <v/>
      </c>
      <c r="P62" s="257"/>
      <c r="Q62" s="268"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R62" s="269" t="str">
        <f t="shared" si="13"/>
        <v/>
      </c>
      <c r="S62" s="270" t="str">
        <f t="shared" si="14"/>
        <v/>
      </c>
      <c r="T62" s="268"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U62" s="269" t="str">
        <f t="shared" si="15"/>
        <v/>
      </c>
      <c r="V62" s="271" t="str">
        <f t="shared" si="16"/>
        <v/>
      </c>
      <c r="W62" s="272" t="str">
        <f t="shared" si="17"/>
        <v/>
      </c>
      <c r="X62" s="258"/>
    </row>
    <row r="63" spans="1:24" ht="18" customHeight="1" x14ac:dyDescent="0.2">
      <c r="A63" s="139" t="s">
        <v>10</v>
      </c>
      <c r="B63" s="145">
        <v>7</v>
      </c>
      <c r="C63" s="146"/>
      <c r="D63" s="147"/>
      <c r="E63" s="178"/>
      <c r="F63" s="178"/>
      <c r="G63" s="149"/>
      <c r="H63" s="255"/>
      <c r="I63" s="268"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J63" s="253"/>
      <c r="K63" s="253"/>
      <c r="L63" s="280"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M63" s="151"/>
      <c r="N63" s="41"/>
      <c r="O63" s="274" t="str">
        <f t="shared" si="12"/>
        <v/>
      </c>
      <c r="P63" s="257"/>
      <c r="Q63" s="268"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R63" s="269" t="str">
        <f t="shared" si="13"/>
        <v/>
      </c>
      <c r="S63" s="270" t="str">
        <f t="shared" si="14"/>
        <v/>
      </c>
      <c r="T63" s="268"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U63" s="269" t="str">
        <f t="shared" si="15"/>
        <v/>
      </c>
      <c r="V63" s="271" t="str">
        <f t="shared" si="16"/>
        <v/>
      </c>
      <c r="W63" s="272" t="str">
        <f t="shared" si="17"/>
        <v/>
      </c>
      <c r="X63" s="258"/>
    </row>
    <row r="64" spans="1:24" ht="18" customHeight="1" x14ac:dyDescent="0.2">
      <c r="A64" s="139" t="s">
        <v>10</v>
      </c>
      <c r="B64" s="145">
        <v>8</v>
      </c>
      <c r="C64" s="146"/>
      <c r="D64" s="147"/>
      <c r="E64" s="178"/>
      <c r="F64" s="178"/>
      <c r="G64" s="149"/>
      <c r="H64" s="255"/>
      <c r="I64" s="268"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J64" s="253"/>
      <c r="K64" s="253"/>
      <c r="L64" s="280"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M64" s="151"/>
      <c r="N64" s="41"/>
      <c r="O64" s="274" t="str">
        <f t="shared" si="12"/>
        <v/>
      </c>
      <c r="P64" s="257"/>
      <c r="Q64" s="268"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R64" s="269" t="str">
        <f t="shared" si="13"/>
        <v/>
      </c>
      <c r="S64" s="270" t="str">
        <f t="shared" si="14"/>
        <v/>
      </c>
      <c r="T64" s="268"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U64" s="269" t="str">
        <f t="shared" si="15"/>
        <v/>
      </c>
      <c r="V64" s="271" t="str">
        <f t="shared" si="16"/>
        <v/>
      </c>
      <c r="W64" s="272" t="str">
        <f t="shared" si="17"/>
        <v/>
      </c>
      <c r="X64" s="258"/>
    </row>
    <row r="65" spans="1:24" ht="18" customHeight="1" x14ac:dyDescent="0.2">
      <c r="A65" s="139" t="s">
        <v>10</v>
      </c>
      <c r="B65" s="145">
        <v>9</v>
      </c>
      <c r="C65" s="146"/>
      <c r="D65" s="147"/>
      <c r="E65" s="178"/>
      <c r="F65" s="178"/>
      <c r="G65" s="149"/>
      <c r="H65" s="255"/>
      <c r="I65" s="268"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J65" s="253"/>
      <c r="K65" s="253"/>
      <c r="L65" s="280"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M65" s="151"/>
      <c r="N65" s="41"/>
      <c r="O65" s="274" t="str">
        <f t="shared" si="12"/>
        <v/>
      </c>
      <c r="P65" s="257"/>
      <c r="Q65" s="268"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R65" s="269" t="str">
        <f t="shared" si="13"/>
        <v/>
      </c>
      <c r="S65" s="270" t="str">
        <f t="shared" si="14"/>
        <v/>
      </c>
      <c r="T65" s="268"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U65" s="269" t="str">
        <f t="shared" si="15"/>
        <v/>
      </c>
      <c r="V65" s="271" t="str">
        <f t="shared" si="16"/>
        <v/>
      </c>
      <c r="W65" s="272" t="str">
        <f t="shared" si="17"/>
        <v/>
      </c>
      <c r="X65" s="258"/>
    </row>
    <row r="66" spans="1:24" ht="18" customHeight="1" x14ac:dyDescent="0.2">
      <c r="A66" s="139" t="s">
        <v>10</v>
      </c>
      <c r="B66" s="145">
        <v>10</v>
      </c>
      <c r="C66" s="146"/>
      <c r="D66" s="147"/>
      <c r="E66" s="178"/>
      <c r="F66" s="178"/>
      <c r="G66" s="149"/>
      <c r="H66" s="255"/>
      <c r="I66" s="268"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J66" s="253"/>
      <c r="K66" s="253"/>
      <c r="L66" s="280"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M66" s="151"/>
      <c r="N66" s="41"/>
      <c r="O66" s="274" t="str">
        <f t="shared" si="12"/>
        <v/>
      </c>
      <c r="P66" s="257"/>
      <c r="Q66" s="268"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R66" s="269" t="str">
        <f t="shared" si="13"/>
        <v/>
      </c>
      <c r="S66" s="270" t="str">
        <f t="shared" si="14"/>
        <v/>
      </c>
      <c r="T66" s="268"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U66" s="269" t="str">
        <f t="shared" si="15"/>
        <v/>
      </c>
      <c r="V66" s="271" t="str">
        <f t="shared" si="16"/>
        <v/>
      </c>
      <c r="W66" s="272" t="str">
        <f t="shared" si="17"/>
        <v/>
      </c>
      <c r="X66" s="258"/>
    </row>
    <row r="67" spans="1:24" ht="18" customHeight="1" x14ac:dyDescent="0.2">
      <c r="A67" s="139" t="s">
        <v>10</v>
      </c>
      <c r="B67" s="145">
        <v>11</v>
      </c>
      <c r="C67" s="146"/>
      <c r="D67" s="147"/>
      <c r="E67" s="178"/>
      <c r="F67" s="178"/>
      <c r="G67" s="149"/>
      <c r="H67" s="255"/>
      <c r="I67" s="268"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J67" s="253"/>
      <c r="K67" s="253"/>
      <c r="L67" s="280"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M67" s="151"/>
      <c r="N67" s="41"/>
      <c r="O67" s="274" t="str">
        <f t="shared" si="12"/>
        <v/>
      </c>
      <c r="P67" s="257"/>
      <c r="Q67" s="268"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R67" s="269" t="str">
        <f t="shared" si="13"/>
        <v/>
      </c>
      <c r="S67" s="270" t="str">
        <f t="shared" si="14"/>
        <v/>
      </c>
      <c r="T67" s="268"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U67" s="269" t="str">
        <f t="shared" si="15"/>
        <v/>
      </c>
      <c r="V67" s="271" t="str">
        <f t="shared" si="16"/>
        <v/>
      </c>
      <c r="W67" s="272" t="str">
        <f t="shared" si="17"/>
        <v/>
      </c>
      <c r="X67" s="258"/>
    </row>
    <row r="68" spans="1:24" ht="18" customHeight="1" x14ac:dyDescent="0.2">
      <c r="A68" s="139" t="s">
        <v>10</v>
      </c>
      <c r="B68" s="145">
        <v>12</v>
      </c>
      <c r="C68" s="146"/>
      <c r="D68" s="147"/>
      <c r="E68" s="178"/>
      <c r="F68" s="178"/>
      <c r="G68" s="149"/>
      <c r="H68" s="255"/>
      <c r="I68" s="268"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J68" s="253"/>
      <c r="K68" s="253"/>
      <c r="L68" s="280"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M68" s="151"/>
      <c r="N68" s="41"/>
      <c r="O68" s="274" t="str">
        <f t="shared" si="12"/>
        <v/>
      </c>
      <c r="P68" s="257"/>
      <c r="Q68" s="268"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R68" s="269" t="str">
        <f t="shared" si="13"/>
        <v/>
      </c>
      <c r="S68" s="270" t="str">
        <f t="shared" si="14"/>
        <v/>
      </c>
      <c r="T68" s="268"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U68" s="269" t="str">
        <f t="shared" si="15"/>
        <v/>
      </c>
      <c r="V68" s="271" t="str">
        <f t="shared" si="16"/>
        <v/>
      </c>
      <c r="W68" s="272" t="str">
        <f t="shared" si="17"/>
        <v/>
      </c>
      <c r="X68" s="258"/>
    </row>
    <row r="69" spans="1:24" ht="18" customHeight="1" x14ac:dyDescent="0.2">
      <c r="A69" s="139" t="s">
        <v>10</v>
      </c>
      <c r="B69" s="145">
        <v>13</v>
      </c>
      <c r="C69" s="146"/>
      <c r="D69" s="147"/>
      <c r="E69" s="178"/>
      <c r="F69" s="178"/>
      <c r="G69" s="149"/>
      <c r="H69" s="255"/>
      <c r="I69" s="268"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J69" s="253"/>
      <c r="K69" s="253"/>
      <c r="L69" s="280"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M69" s="151"/>
      <c r="N69" s="41"/>
      <c r="O69" s="274" t="str">
        <f t="shared" si="12"/>
        <v/>
      </c>
      <c r="P69" s="257"/>
      <c r="Q69" s="268"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R69" s="269" t="str">
        <f t="shared" si="13"/>
        <v/>
      </c>
      <c r="S69" s="270" t="str">
        <f t="shared" si="14"/>
        <v/>
      </c>
      <c r="T69" s="268"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U69" s="269" t="str">
        <f t="shared" si="15"/>
        <v/>
      </c>
      <c r="V69" s="271" t="str">
        <f t="shared" si="16"/>
        <v/>
      </c>
      <c r="W69" s="272" t="str">
        <f t="shared" si="17"/>
        <v/>
      </c>
      <c r="X69" s="258"/>
    </row>
    <row r="70" spans="1:24" ht="18" customHeight="1" x14ac:dyDescent="0.2">
      <c r="A70" s="139" t="s">
        <v>10</v>
      </c>
      <c r="B70" s="145">
        <v>14</v>
      </c>
      <c r="C70" s="146"/>
      <c r="D70" s="147"/>
      <c r="E70" s="178"/>
      <c r="F70" s="178"/>
      <c r="G70" s="149"/>
      <c r="H70" s="255"/>
      <c r="I70" s="268"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J70" s="253"/>
      <c r="K70" s="253"/>
      <c r="L70" s="280"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M70" s="151"/>
      <c r="N70" s="41"/>
      <c r="O70" s="274" t="str">
        <f t="shared" si="12"/>
        <v/>
      </c>
      <c r="P70" s="257"/>
      <c r="Q70" s="268"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R70" s="269" t="str">
        <f t="shared" si="13"/>
        <v/>
      </c>
      <c r="S70" s="270" t="str">
        <f t="shared" si="14"/>
        <v/>
      </c>
      <c r="T70" s="268"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U70" s="269" t="str">
        <f t="shared" si="15"/>
        <v/>
      </c>
      <c r="V70" s="271" t="str">
        <f t="shared" si="16"/>
        <v/>
      </c>
      <c r="W70" s="272" t="str">
        <f t="shared" si="17"/>
        <v/>
      </c>
      <c r="X70" s="258"/>
    </row>
    <row r="71" spans="1:24" ht="18" customHeight="1" x14ac:dyDescent="0.2">
      <c r="A71" s="139" t="s">
        <v>10</v>
      </c>
      <c r="B71" s="145">
        <v>15</v>
      </c>
      <c r="C71" s="146"/>
      <c r="D71" s="147"/>
      <c r="E71" s="178"/>
      <c r="F71" s="178"/>
      <c r="G71" s="149"/>
      <c r="H71" s="255"/>
      <c r="I71" s="268"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J71" s="253"/>
      <c r="K71" s="253"/>
      <c r="L71" s="280"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M71" s="151"/>
      <c r="N71" s="41"/>
      <c r="O71" s="274" t="str">
        <f t="shared" si="12"/>
        <v/>
      </c>
      <c r="P71" s="257"/>
      <c r="Q71" s="268"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R71" s="269" t="str">
        <f t="shared" si="13"/>
        <v/>
      </c>
      <c r="S71" s="270" t="str">
        <f t="shared" si="14"/>
        <v/>
      </c>
      <c r="T71" s="268"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U71" s="269" t="str">
        <f t="shared" si="15"/>
        <v/>
      </c>
      <c r="V71" s="271" t="str">
        <f t="shared" si="16"/>
        <v/>
      </c>
      <c r="W71" s="272" t="str">
        <f t="shared" si="17"/>
        <v/>
      </c>
      <c r="X71" s="258"/>
    </row>
    <row r="72" spans="1:24" ht="18" customHeight="1" x14ac:dyDescent="0.2">
      <c r="A72" s="139" t="s">
        <v>10</v>
      </c>
      <c r="B72" s="145">
        <v>16</v>
      </c>
      <c r="C72" s="146"/>
      <c r="D72" s="147"/>
      <c r="E72" s="178"/>
      <c r="F72" s="178"/>
      <c r="G72" s="149"/>
      <c r="H72" s="255"/>
      <c r="I72" s="268"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J72" s="253"/>
      <c r="K72" s="253"/>
      <c r="L72" s="280"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M72" s="151"/>
      <c r="N72" s="41"/>
      <c r="O72" s="274" t="str">
        <f t="shared" si="12"/>
        <v/>
      </c>
      <c r="P72" s="257"/>
      <c r="Q72" s="268"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R72" s="269" t="str">
        <f t="shared" si="13"/>
        <v/>
      </c>
      <c r="S72" s="270" t="str">
        <f t="shared" si="14"/>
        <v/>
      </c>
      <c r="T72" s="268"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U72" s="269" t="str">
        <f t="shared" si="15"/>
        <v/>
      </c>
      <c r="V72" s="271" t="str">
        <f t="shared" si="16"/>
        <v/>
      </c>
      <c r="W72" s="272" t="str">
        <f t="shared" si="17"/>
        <v/>
      </c>
      <c r="X72" s="258"/>
    </row>
    <row r="73" spans="1:24" ht="18" customHeight="1" x14ac:dyDescent="0.2">
      <c r="A73" s="139" t="s">
        <v>10</v>
      </c>
      <c r="B73" s="145">
        <v>17</v>
      </c>
      <c r="C73" s="146"/>
      <c r="D73" s="147"/>
      <c r="E73" s="178"/>
      <c r="F73" s="178"/>
      <c r="G73" s="149"/>
      <c r="H73" s="255"/>
      <c r="I73" s="268"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J73" s="253"/>
      <c r="K73" s="253"/>
      <c r="L73" s="280"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M73" s="151"/>
      <c r="N73" s="41"/>
      <c r="O73" s="274" t="str">
        <f t="shared" si="12"/>
        <v/>
      </c>
      <c r="P73" s="257"/>
      <c r="Q73" s="268"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R73" s="269" t="str">
        <f t="shared" si="13"/>
        <v/>
      </c>
      <c r="S73" s="270" t="str">
        <f t="shared" si="14"/>
        <v/>
      </c>
      <c r="T73" s="268"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U73" s="269" t="str">
        <f t="shared" si="15"/>
        <v/>
      </c>
      <c r="V73" s="271" t="str">
        <f t="shared" si="16"/>
        <v/>
      </c>
      <c r="W73" s="272" t="str">
        <f t="shared" si="17"/>
        <v/>
      </c>
      <c r="X73" s="258"/>
    </row>
    <row r="74" spans="1:24" ht="18" customHeight="1" x14ac:dyDescent="0.2">
      <c r="A74" s="139" t="s">
        <v>10</v>
      </c>
      <c r="B74" s="145">
        <v>18</v>
      </c>
      <c r="C74" s="146"/>
      <c r="D74" s="147"/>
      <c r="E74" s="178"/>
      <c r="F74" s="178"/>
      <c r="G74" s="149"/>
      <c r="H74" s="255"/>
      <c r="I74" s="268"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J74" s="253"/>
      <c r="K74" s="253"/>
      <c r="L74" s="280"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M74" s="151"/>
      <c r="N74" s="41"/>
      <c r="O74" s="274" t="str">
        <f t="shared" si="12"/>
        <v/>
      </c>
      <c r="P74" s="257"/>
      <c r="Q74" s="268"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R74" s="269" t="str">
        <f t="shared" si="13"/>
        <v/>
      </c>
      <c r="S74" s="270" t="str">
        <f t="shared" si="14"/>
        <v/>
      </c>
      <c r="T74" s="268"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U74" s="269" t="str">
        <f t="shared" si="15"/>
        <v/>
      </c>
      <c r="V74" s="271" t="str">
        <f t="shared" si="16"/>
        <v/>
      </c>
      <c r="W74" s="272" t="str">
        <f t="shared" si="17"/>
        <v/>
      </c>
      <c r="X74" s="258"/>
    </row>
    <row r="75" spans="1:24" ht="18" customHeight="1" x14ac:dyDescent="0.2">
      <c r="A75" s="139" t="s">
        <v>10</v>
      </c>
      <c r="B75" s="145">
        <v>19</v>
      </c>
      <c r="C75" s="146"/>
      <c r="D75" s="147"/>
      <c r="E75" s="178"/>
      <c r="F75" s="178"/>
      <c r="G75" s="149"/>
      <c r="H75" s="255"/>
      <c r="I75" s="268"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J75" s="253"/>
      <c r="K75" s="253"/>
      <c r="L75" s="280"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M75" s="151"/>
      <c r="N75" s="41"/>
      <c r="O75" s="274" t="str">
        <f t="shared" si="12"/>
        <v/>
      </c>
      <c r="P75" s="257"/>
      <c r="Q75" s="268"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R75" s="269" t="str">
        <f t="shared" si="13"/>
        <v/>
      </c>
      <c r="S75" s="270" t="str">
        <f t="shared" si="14"/>
        <v/>
      </c>
      <c r="T75" s="268"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U75" s="269" t="str">
        <f t="shared" si="15"/>
        <v/>
      </c>
      <c r="V75" s="271" t="str">
        <f t="shared" si="16"/>
        <v/>
      </c>
      <c r="W75" s="272" t="str">
        <f t="shared" si="17"/>
        <v/>
      </c>
      <c r="X75" s="258"/>
    </row>
    <row r="76" spans="1:24" ht="18" customHeight="1" x14ac:dyDescent="0.2">
      <c r="A76" s="139" t="s">
        <v>10</v>
      </c>
      <c r="B76" s="145">
        <v>20</v>
      </c>
      <c r="C76" s="146"/>
      <c r="D76" s="233">
        <v>44953</v>
      </c>
      <c r="E76" s="142"/>
      <c r="F76" s="264">
        <v>500</v>
      </c>
      <c r="G76" s="264">
        <v>500</v>
      </c>
      <c r="H76" s="267" t="s">
        <v>269</v>
      </c>
      <c r="I76" s="268">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620.91999999999996</v>
      </c>
      <c r="J76" s="314">
        <f>ROUNDDOWN(G76/I76,2)</f>
        <v>0.8</v>
      </c>
      <c r="K76" s="263" t="s">
        <v>256</v>
      </c>
      <c r="L76" s="280">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130.72999999999999</v>
      </c>
      <c r="M76" s="151"/>
      <c r="N76" s="41"/>
      <c r="O76" s="274" t="str">
        <f>IF(D76="","",IF(AND($P$3&lt;=D76,$P$4&gt;=D76),"○","×"))</f>
        <v>○</v>
      </c>
      <c r="P76" s="257"/>
      <c r="Q76" s="268">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620.91999999999996</v>
      </c>
      <c r="R76" s="269" t="str">
        <f t="shared" si="13"/>
        <v>〇</v>
      </c>
      <c r="S76" s="270">
        <f t="shared" si="14"/>
        <v>0.8</v>
      </c>
      <c r="T76" s="268">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130.72999999999999</v>
      </c>
      <c r="U76" s="269" t="str">
        <f t="shared" si="15"/>
        <v>〇</v>
      </c>
      <c r="V76" s="271">
        <f t="shared" si="16"/>
        <v>104</v>
      </c>
      <c r="W76" s="272">
        <f t="shared" si="17"/>
        <v>-104</v>
      </c>
      <c r="X76" s="258"/>
    </row>
    <row r="77" spans="1:24" ht="18" customHeight="1" thickBot="1" x14ac:dyDescent="0.25">
      <c r="A77" s="336" t="s">
        <v>120</v>
      </c>
      <c r="B77" s="337"/>
      <c r="C77" s="337"/>
      <c r="D77" s="337"/>
      <c r="E77" s="337"/>
      <c r="F77" s="337"/>
      <c r="G77" s="337"/>
      <c r="H77" s="337"/>
      <c r="I77" s="337"/>
      <c r="J77" s="337"/>
      <c r="K77" s="337"/>
      <c r="L77" s="337"/>
      <c r="M77" s="160">
        <f>SUM(M57:M76)</f>
        <v>104</v>
      </c>
      <c r="N77" s="41"/>
      <c r="O77" s="127"/>
      <c r="P77" s="127"/>
      <c r="Q77" s="127"/>
      <c r="R77" s="127"/>
      <c r="S77" s="127"/>
      <c r="T77" s="127"/>
      <c r="U77" s="127"/>
      <c r="V77" s="127"/>
      <c r="W77" s="127"/>
      <c r="X77" s="127"/>
    </row>
    <row r="78" spans="1:24" ht="18" customHeight="1" thickTop="1" x14ac:dyDescent="0.2">
      <c r="O78" s="127"/>
    </row>
    <row r="79" spans="1:24" ht="18" customHeight="1" x14ac:dyDescent="0.2">
      <c r="A79" s="339" t="s">
        <v>20</v>
      </c>
      <c r="B79" s="339"/>
      <c r="C79" s="339"/>
      <c r="D79" s="339"/>
      <c r="E79" s="339"/>
      <c r="F79" s="186"/>
      <c r="P79" s="128"/>
    </row>
    <row r="80" spans="1:24" ht="18" customHeight="1" x14ac:dyDescent="0.2">
      <c r="P80" s="128"/>
    </row>
    <row r="81" spans="16:16" ht="18" customHeight="1" x14ac:dyDescent="0.2">
      <c r="P81" s="128"/>
    </row>
    <row r="82" spans="16:16" ht="18" customHeight="1" x14ac:dyDescent="0.2">
      <c r="P82" s="128"/>
    </row>
    <row r="83" spans="16:16" ht="18" customHeight="1" x14ac:dyDescent="0.2">
      <c r="P83" s="128"/>
    </row>
    <row r="84" spans="16:16" ht="18" customHeight="1" x14ac:dyDescent="0.2">
      <c r="P84" s="128"/>
    </row>
    <row r="85" spans="16:16" ht="18" customHeight="1" x14ac:dyDescent="0.2">
      <c r="P85" s="128"/>
    </row>
    <row r="86" spans="16:16" ht="18" customHeight="1" x14ac:dyDescent="0.2">
      <c r="P86" s="128"/>
    </row>
    <row r="87" spans="16:16" ht="18" customHeight="1" x14ac:dyDescent="0.2">
      <c r="P87" s="128"/>
    </row>
    <row r="88" spans="16:16" ht="18" customHeight="1" x14ac:dyDescent="0.2">
      <c r="P88" s="128"/>
    </row>
    <row r="89" spans="16:16" ht="18" customHeight="1" x14ac:dyDescent="0.2">
      <c r="P89" s="128"/>
    </row>
    <row r="90" spans="16:16" ht="18" customHeight="1" x14ac:dyDescent="0.2">
      <c r="P90" s="128"/>
    </row>
    <row r="91" spans="16:16" ht="18" customHeight="1" x14ac:dyDescent="0.2">
      <c r="P91" s="128"/>
    </row>
    <row r="92" spans="16:16" ht="18" customHeight="1" x14ac:dyDescent="0.2">
      <c r="P92" s="128"/>
    </row>
    <row r="93" spans="16:16" ht="18" customHeight="1" x14ac:dyDescent="0.2">
      <c r="P93" s="128"/>
    </row>
    <row r="94" spans="16:16" ht="18" customHeight="1" x14ac:dyDescent="0.2">
      <c r="P94" s="128"/>
    </row>
    <row r="95" spans="16:16" ht="18" customHeight="1" x14ac:dyDescent="0.2">
      <c r="P95" s="128"/>
    </row>
    <row r="96" spans="16:16" ht="18" customHeight="1" x14ac:dyDescent="0.2">
      <c r="P96" s="128"/>
    </row>
    <row r="97" spans="16:16" ht="18" customHeight="1" x14ac:dyDescent="0.2">
      <c r="P97" s="128"/>
    </row>
    <row r="98" spans="16:16" ht="18" customHeight="1" x14ac:dyDescent="0.2">
      <c r="P98" s="128"/>
    </row>
    <row r="99" spans="16:16" ht="18" customHeight="1" x14ac:dyDescent="0.2">
      <c r="P99" s="128"/>
    </row>
    <row r="100" spans="16:16" ht="18" customHeight="1" x14ac:dyDescent="0.2">
      <c r="P100" s="128"/>
    </row>
    <row r="101" spans="16:16" ht="18" customHeight="1" x14ac:dyDescent="0.2">
      <c r="P101" s="128"/>
    </row>
    <row r="102" spans="16:16" ht="18" customHeight="1" x14ac:dyDescent="0.2">
      <c r="P102" s="128"/>
    </row>
    <row r="103" spans="16:16" ht="18" customHeight="1" x14ac:dyDescent="0.2">
      <c r="P103" s="128"/>
    </row>
    <row r="104" spans="16:16" ht="18" customHeight="1" x14ac:dyDescent="0.2">
      <c r="P104" s="128"/>
    </row>
    <row r="105" spans="16:16" ht="18" customHeight="1" x14ac:dyDescent="0.2">
      <c r="P105" s="128"/>
    </row>
    <row r="106" spans="16:16" ht="18" customHeight="1" x14ac:dyDescent="0.2">
      <c r="P106" s="128"/>
    </row>
    <row r="107" spans="16:16" ht="18" customHeight="1" x14ac:dyDescent="0.2">
      <c r="P107" s="128"/>
    </row>
    <row r="108" spans="16:16" ht="18" customHeight="1" x14ac:dyDescent="0.2">
      <c r="P108" s="128"/>
    </row>
    <row r="109" spans="16:16" ht="18" customHeight="1" x14ac:dyDescent="0.2">
      <c r="P109" s="128"/>
    </row>
    <row r="110" spans="16:16" ht="18" customHeight="1" x14ac:dyDescent="0.2">
      <c r="P110" s="128"/>
    </row>
    <row r="111" spans="16:16" ht="18" customHeight="1" x14ac:dyDescent="0.2">
      <c r="P111" s="128"/>
    </row>
    <row r="112" spans="16:16" ht="18" customHeight="1" x14ac:dyDescent="0.2">
      <c r="P112" s="128"/>
    </row>
    <row r="113" spans="16:16" ht="18" customHeight="1" x14ac:dyDescent="0.2">
      <c r="P113" s="128"/>
    </row>
    <row r="114" spans="16:16" ht="18" customHeight="1" x14ac:dyDescent="0.2">
      <c r="P114" s="128"/>
    </row>
    <row r="115" spans="16:16" ht="18" customHeight="1" x14ac:dyDescent="0.2">
      <c r="P115" s="128"/>
    </row>
    <row r="116" spans="16:16" ht="18" customHeight="1" x14ac:dyDescent="0.2">
      <c r="P116" s="128"/>
    </row>
    <row r="117" spans="16:16" ht="18" customHeight="1" x14ac:dyDescent="0.2">
      <c r="P117" s="128"/>
    </row>
    <row r="118" spans="16:16" ht="18" customHeight="1" x14ac:dyDescent="0.2">
      <c r="P118" s="128"/>
    </row>
    <row r="119" spans="16:16" ht="18" customHeight="1" x14ac:dyDescent="0.2">
      <c r="P119" s="128"/>
    </row>
    <row r="120" spans="16:16" ht="18" customHeight="1" x14ac:dyDescent="0.2">
      <c r="P120" s="128"/>
    </row>
    <row r="121" spans="16:16" ht="18" customHeight="1" x14ac:dyDescent="0.2">
      <c r="P121" s="128"/>
    </row>
    <row r="122" spans="16:16" ht="18" customHeight="1" x14ac:dyDescent="0.2">
      <c r="P122" s="128"/>
    </row>
    <row r="123" spans="16:16" ht="18" customHeight="1" x14ac:dyDescent="0.2">
      <c r="P123" s="128"/>
    </row>
    <row r="124" spans="16:16" ht="18" customHeight="1" x14ac:dyDescent="0.2">
      <c r="P124" s="128"/>
    </row>
    <row r="125" spans="16:16" ht="18" customHeight="1" x14ac:dyDescent="0.2">
      <c r="P125" s="128"/>
    </row>
    <row r="126" spans="16:16" ht="18" customHeight="1" x14ac:dyDescent="0.2">
      <c r="P126" s="128"/>
    </row>
    <row r="127" spans="16:16" ht="18" customHeight="1" x14ac:dyDescent="0.2">
      <c r="P127" s="128"/>
    </row>
    <row r="128" spans="16:16" ht="18" customHeight="1" x14ac:dyDescent="0.2">
      <c r="P128" s="128"/>
    </row>
    <row r="129" spans="16:16" ht="18" customHeight="1" x14ac:dyDescent="0.2">
      <c r="P129" s="128"/>
    </row>
    <row r="130" spans="16:16" ht="18" customHeight="1" x14ac:dyDescent="0.2">
      <c r="P130" s="128"/>
    </row>
    <row r="131" spans="16:16" ht="18" customHeight="1" x14ac:dyDescent="0.2">
      <c r="P131" s="128"/>
    </row>
    <row r="132" spans="16:16" ht="18" customHeight="1" x14ac:dyDescent="0.2">
      <c r="P132" s="128"/>
    </row>
    <row r="133" spans="16:16" ht="18" customHeight="1" x14ac:dyDescent="0.2">
      <c r="P133" s="128"/>
    </row>
    <row r="134" spans="16:16" ht="18" customHeight="1" x14ac:dyDescent="0.2">
      <c r="P134" s="128"/>
    </row>
    <row r="135" spans="16:16" ht="18" customHeight="1" x14ac:dyDescent="0.2">
      <c r="P135" s="128"/>
    </row>
    <row r="136" spans="16:16" ht="18" customHeight="1" x14ac:dyDescent="0.2">
      <c r="P136" s="128"/>
    </row>
    <row r="137" spans="16:16" ht="18" customHeight="1" x14ac:dyDescent="0.2">
      <c r="P137" s="128"/>
    </row>
    <row r="138" spans="16:16" ht="18" customHeight="1" x14ac:dyDescent="0.2">
      <c r="P138" s="128"/>
    </row>
    <row r="139" spans="16:16" ht="18" customHeight="1" x14ac:dyDescent="0.2">
      <c r="P139" s="128"/>
    </row>
    <row r="140" spans="16:16" ht="18" customHeight="1" x14ac:dyDescent="0.2">
      <c r="P140" s="128"/>
    </row>
    <row r="141" spans="16:16" ht="18" customHeight="1" x14ac:dyDescent="0.2">
      <c r="P141" s="128"/>
    </row>
    <row r="142" spans="16:16" ht="18" customHeight="1" x14ac:dyDescent="0.2">
      <c r="P142" s="128"/>
    </row>
    <row r="143" spans="16:16" ht="18" customHeight="1" x14ac:dyDescent="0.2">
      <c r="P143" s="128"/>
    </row>
    <row r="144" spans="16:16" ht="18" customHeight="1" x14ac:dyDescent="0.2">
      <c r="P144" s="128"/>
    </row>
    <row r="145" spans="16:16" ht="18" customHeight="1" x14ac:dyDescent="0.2">
      <c r="P145" s="128"/>
    </row>
    <row r="146" spans="16:16" ht="18" customHeight="1" x14ac:dyDescent="0.2">
      <c r="P146" s="128"/>
    </row>
    <row r="147" spans="16:16" ht="18" customHeight="1" x14ac:dyDescent="0.2">
      <c r="P147" s="128"/>
    </row>
    <row r="148" spans="16:16" ht="18" customHeight="1" x14ac:dyDescent="0.2">
      <c r="P148" s="128"/>
    </row>
    <row r="149" spans="16:16" ht="18" customHeight="1" x14ac:dyDescent="0.2">
      <c r="P149" s="128"/>
    </row>
    <row r="150" spans="16:16" ht="18" customHeight="1" x14ac:dyDescent="0.2">
      <c r="P150" s="128"/>
    </row>
    <row r="151" spans="16:16" ht="18" customHeight="1" x14ac:dyDescent="0.2">
      <c r="P151" s="128"/>
    </row>
    <row r="152" spans="16:16" ht="18" customHeight="1" x14ac:dyDescent="0.2">
      <c r="P152" s="128"/>
    </row>
    <row r="153" spans="16:16" ht="18" customHeight="1" x14ac:dyDescent="0.2">
      <c r="P153" s="128"/>
    </row>
    <row r="154" spans="16:16" ht="18" customHeight="1" x14ac:dyDescent="0.2">
      <c r="P154" s="128"/>
    </row>
    <row r="155" spans="16:16" ht="18" customHeight="1" x14ac:dyDescent="0.2">
      <c r="P155" s="128"/>
    </row>
    <row r="156" spans="16:16" ht="18" customHeight="1" x14ac:dyDescent="0.2">
      <c r="P156" s="128"/>
    </row>
    <row r="157" spans="16:16" ht="18" customHeight="1" x14ac:dyDescent="0.2">
      <c r="P157" s="128"/>
    </row>
    <row r="158" spans="16:16" ht="18" customHeight="1" x14ac:dyDescent="0.2">
      <c r="P158" s="128"/>
    </row>
    <row r="159" spans="16:16" ht="18" customHeight="1" x14ac:dyDescent="0.2">
      <c r="P159" s="128"/>
    </row>
    <row r="160" spans="16:16" ht="18" customHeight="1" x14ac:dyDescent="0.2">
      <c r="P160" s="128"/>
    </row>
    <row r="161" spans="16:16" ht="18" customHeight="1" x14ac:dyDescent="0.2">
      <c r="P161" s="128"/>
    </row>
    <row r="162" spans="16:16" ht="18" customHeight="1" x14ac:dyDescent="0.2">
      <c r="P162" s="128"/>
    </row>
    <row r="163" spans="16:16" ht="18" customHeight="1" x14ac:dyDescent="0.2">
      <c r="P163" s="128"/>
    </row>
    <row r="164" spans="16:16" ht="18" customHeight="1" x14ac:dyDescent="0.2">
      <c r="P164" s="128"/>
    </row>
    <row r="165" spans="16:16" ht="18" customHeight="1" x14ac:dyDescent="0.2">
      <c r="P165" s="128"/>
    </row>
    <row r="166" spans="16:16" ht="18" customHeight="1" x14ac:dyDescent="0.2">
      <c r="P166" s="128"/>
    </row>
    <row r="167" spans="16:16" ht="18" customHeight="1" x14ac:dyDescent="0.2">
      <c r="P167" s="128"/>
    </row>
    <row r="168" spans="16:16" ht="18" customHeight="1" x14ac:dyDescent="0.2">
      <c r="P168" s="128"/>
    </row>
    <row r="169" spans="16:16" ht="18" customHeight="1" x14ac:dyDescent="0.2">
      <c r="P169" s="128"/>
    </row>
    <row r="170" spans="16:16" ht="18" customHeight="1" x14ac:dyDescent="0.2">
      <c r="P170" s="128"/>
    </row>
    <row r="171" spans="16:16" ht="18" customHeight="1" x14ac:dyDescent="0.2">
      <c r="P171" s="128"/>
    </row>
    <row r="172" spans="16:16" ht="18" customHeight="1" x14ac:dyDescent="0.2">
      <c r="P172" s="128"/>
    </row>
    <row r="173" spans="16:16" ht="18" customHeight="1" x14ac:dyDescent="0.2">
      <c r="P173" s="128"/>
    </row>
    <row r="174" spans="16:16" ht="18" customHeight="1" x14ac:dyDescent="0.2">
      <c r="P174" s="128"/>
    </row>
    <row r="175" spans="16:16" ht="18" customHeight="1" x14ac:dyDescent="0.2">
      <c r="P175" s="128"/>
    </row>
    <row r="176" spans="16:16" ht="18" customHeight="1" x14ac:dyDescent="0.2">
      <c r="P176" s="128"/>
    </row>
    <row r="177" spans="16:16" ht="18" customHeight="1" x14ac:dyDescent="0.2">
      <c r="P177" s="128"/>
    </row>
    <row r="178" spans="16:16" ht="18" customHeight="1" x14ac:dyDescent="0.2">
      <c r="P178" s="128"/>
    </row>
    <row r="179" spans="16:16" ht="18" customHeight="1" x14ac:dyDescent="0.2">
      <c r="P179" s="128"/>
    </row>
    <row r="180" spans="16:16" ht="18" customHeight="1" x14ac:dyDescent="0.2">
      <c r="P180" s="128"/>
    </row>
    <row r="181" spans="16:16" ht="18" customHeight="1" x14ac:dyDescent="0.2">
      <c r="P181" s="128"/>
    </row>
    <row r="182" spans="16:16" ht="18" customHeight="1" x14ac:dyDescent="0.2">
      <c r="P182" s="128"/>
    </row>
    <row r="183" spans="16:16" ht="18" customHeight="1" x14ac:dyDescent="0.2">
      <c r="P183" s="128"/>
    </row>
    <row r="184" spans="16:16" ht="18" customHeight="1" x14ac:dyDescent="0.2">
      <c r="P184" s="128"/>
    </row>
    <row r="185" spans="16:16" ht="18" customHeight="1" x14ac:dyDescent="0.2">
      <c r="P185" s="128"/>
    </row>
    <row r="186" spans="16:16" ht="18" customHeight="1" x14ac:dyDescent="0.2">
      <c r="P186" s="128"/>
    </row>
    <row r="187" spans="16:16" ht="18" customHeight="1" x14ac:dyDescent="0.2">
      <c r="P187" s="128"/>
    </row>
    <row r="188" spans="16:16" ht="18" customHeight="1" x14ac:dyDescent="0.2">
      <c r="P188" s="128"/>
    </row>
    <row r="189" spans="16:16" ht="18" customHeight="1" x14ac:dyDescent="0.2">
      <c r="P189" s="128"/>
    </row>
    <row r="190" spans="16:16" ht="18" customHeight="1" x14ac:dyDescent="0.2">
      <c r="P190" s="128"/>
    </row>
    <row r="191" spans="16:16" ht="18" customHeight="1" x14ac:dyDescent="0.2">
      <c r="P191" s="128"/>
    </row>
    <row r="192" spans="16:16" ht="18" customHeight="1" x14ac:dyDescent="0.2">
      <c r="P192" s="128"/>
    </row>
    <row r="193" spans="16:16" ht="18" customHeight="1" x14ac:dyDescent="0.2">
      <c r="P193" s="128"/>
    </row>
    <row r="194" spans="16:16" ht="18" customHeight="1" x14ac:dyDescent="0.2">
      <c r="P194" s="128"/>
    </row>
    <row r="195" spans="16:16" ht="18" customHeight="1" x14ac:dyDescent="0.2">
      <c r="P195" s="128"/>
    </row>
    <row r="196" spans="16:16" ht="18" customHeight="1" x14ac:dyDescent="0.2">
      <c r="P196" s="128"/>
    </row>
    <row r="197" spans="16:16" ht="18" customHeight="1" x14ac:dyDescent="0.2">
      <c r="P197" s="128"/>
    </row>
    <row r="198" spans="16:16" ht="18" customHeight="1" x14ac:dyDescent="0.2">
      <c r="P198" s="128"/>
    </row>
    <row r="199" spans="16:16" ht="18" customHeight="1" x14ac:dyDescent="0.2">
      <c r="P199" s="128"/>
    </row>
    <row r="200" spans="16:16" ht="18" customHeight="1" x14ac:dyDescent="0.2">
      <c r="P200" s="128"/>
    </row>
    <row r="201" spans="16:16" ht="18" customHeight="1" x14ac:dyDescent="0.2">
      <c r="P201" s="128"/>
    </row>
    <row r="202" spans="16:16" ht="18" customHeight="1" x14ac:dyDescent="0.2">
      <c r="P202" s="128"/>
    </row>
    <row r="203" spans="16:16" ht="18" customHeight="1" x14ac:dyDescent="0.2">
      <c r="P203" s="128"/>
    </row>
    <row r="204" spans="16:16" ht="18" customHeight="1" x14ac:dyDescent="0.2">
      <c r="P204" s="128"/>
    </row>
    <row r="205" spans="16:16" ht="18" customHeight="1" x14ac:dyDescent="0.2">
      <c r="P205" s="128"/>
    </row>
    <row r="206" spans="16:16" ht="18" customHeight="1" x14ac:dyDescent="0.2">
      <c r="P206" s="128"/>
    </row>
    <row r="207" spans="16:16" ht="18" customHeight="1" x14ac:dyDescent="0.2">
      <c r="P207" s="128"/>
    </row>
    <row r="208" spans="16:16" ht="18" customHeight="1" x14ac:dyDescent="0.2">
      <c r="P208" s="128"/>
    </row>
    <row r="209" spans="16:16" ht="18" customHeight="1" x14ac:dyDescent="0.2">
      <c r="P209" s="128"/>
    </row>
    <row r="210" spans="16:16" ht="18" customHeight="1" x14ac:dyDescent="0.2">
      <c r="P210" s="128"/>
    </row>
    <row r="211" spans="16:16" ht="18" customHeight="1" x14ac:dyDescent="0.2">
      <c r="P211" s="128"/>
    </row>
    <row r="212" spans="16:16" ht="18" customHeight="1" x14ac:dyDescent="0.2">
      <c r="P212" s="128"/>
    </row>
    <row r="213" spans="16:16" ht="18" customHeight="1" x14ac:dyDescent="0.2">
      <c r="P213" s="128"/>
    </row>
    <row r="214" spans="16:16" ht="18" customHeight="1" x14ac:dyDescent="0.2">
      <c r="P214" s="128"/>
    </row>
    <row r="215" spans="16:16" ht="18" customHeight="1" x14ac:dyDescent="0.2">
      <c r="P215" s="128"/>
    </row>
    <row r="216" spans="16:16" ht="18" customHeight="1" x14ac:dyDescent="0.2">
      <c r="P216" s="128"/>
    </row>
    <row r="217" spans="16:16" ht="18" customHeight="1" x14ac:dyDescent="0.2">
      <c r="P217" s="128"/>
    </row>
    <row r="218" spans="16:16" ht="18" customHeight="1" x14ac:dyDescent="0.2">
      <c r="P218" s="128"/>
    </row>
    <row r="219" spans="16:16" ht="18" customHeight="1" x14ac:dyDescent="0.2">
      <c r="P219" s="128"/>
    </row>
    <row r="220" spans="16:16" ht="18" customHeight="1" x14ac:dyDescent="0.2">
      <c r="P220" s="128"/>
    </row>
    <row r="221" spans="16:16" ht="18" customHeight="1" x14ac:dyDescent="0.2">
      <c r="P221" s="128"/>
    </row>
    <row r="222" spans="16:16" ht="18" customHeight="1" x14ac:dyDescent="0.2">
      <c r="P222" s="128"/>
    </row>
    <row r="223" spans="16:16" ht="18" customHeight="1" x14ac:dyDescent="0.2">
      <c r="P223" s="128"/>
    </row>
    <row r="224" spans="16:16" ht="18" customHeight="1" x14ac:dyDescent="0.2">
      <c r="P224" s="128"/>
    </row>
    <row r="225" spans="16:16" ht="18" customHeight="1" x14ac:dyDescent="0.2">
      <c r="P225" s="128"/>
    </row>
    <row r="226" spans="16:16" ht="18" customHeight="1" x14ac:dyDescent="0.2">
      <c r="P226" s="128"/>
    </row>
    <row r="227" spans="16:16" ht="18" customHeight="1" x14ac:dyDescent="0.2">
      <c r="P227" s="128"/>
    </row>
    <row r="228" spans="16:16" ht="18" customHeight="1" x14ac:dyDescent="0.2">
      <c r="P228" s="128"/>
    </row>
    <row r="229" spans="16:16" ht="18" customHeight="1" x14ac:dyDescent="0.2">
      <c r="P229" s="128"/>
    </row>
    <row r="230" spans="16:16" ht="18" customHeight="1" x14ac:dyDescent="0.2">
      <c r="P230" s="128"/>
    </row>
    <row r="231" spans="16:16" ht="18" customHeight="1" x14ac:dyDescent="0.2">
      <c r="P231" s="128"/>
    </row>
    <row r="232" spans="16:16" ht="18" customHeight="1" x14ac:dyDescent="0.2">
      <c r="P232" s="128"/>
    </row>
    <row r="233" spans="16:16" ht="18" customHeight="1" x14ac:dyDescent="0.2">
      <c r="P233" s="128"/>
    </row>
    <row r="234" spans="16:16" ht="18" customHeight="1" x14ac:dyDescent="0.2">
      <c r="P234" s="128"/>
    </row>
    <row r="235" spans="16:16" ht="18" customHeight="1" x14ac:dyDescent="0.2">
      <c r="P235" s="128"/>
    </row>
    <row r="236" spans="16:16" ht="18" customHeight="1" x14ac:dyDescent="0.2">
      <c r="P236" s="128"/>
    </row>
    <row r="237" spans="16:16" ht="18" customHeight="1" x14ac:dyDescent="0.2">
      <c r="P237" s="128"/>
    </row>
    <row r="238" spans="16:16" ht="18" customHeight="1" x14ac:dyDescent="0.2">
      <c r="P238" s="128"/>
    </row>
    <row r="239" spans="16:16" ht="18" customHeight="1" x14ac:dyDescent="0.2">
      <c r="P239" s="128"/>
    </row>
    <row r="240" spans="16:16" ht="18" customHeight="1" x14ac:dyDescent="0.2">
      <c r="P240" s="128"/>
    </row>
    <row r="241" spans="16:16" ht="18" customHeight="1" x14ac:dyDescent="0.2">
      <c r="P241" s="128"/>
    </row>
    <row r="242" spans="16:16" ht="18" customHeight="1" x14ac:dyDescent="0.2">
      <c r="P242" s="128"/>
    </row>
    <row r="243" spans="16:16" ht="18" customHeight="1" x14ac:dyDescent="0.2">
      <c r="P243" s="128"/>
    </row>
    <row r="244" spans="16:16" ht="18" customHeight="1" x14ac:dyDescent="0.2">
      <c r="P244" s="128"/>
    </row>
    <row r="245" spans="16:16" ht="18" customHeight="1" x14ac:dyDescent="0.2">
      <c r="P245" s="128"/>
    </row>
    <row r="246" spans="16:16" ht="18" customHeight="1" x14ac:dyDescent="0.2">
      <c r="P246" s="128"/>
    </row>
    <row r="247" spans="16:16" ht="18" customHeight="1" x14ac:dyDescent="0.2">
      <c r="P247" s="128"/>
    </row>
    <row r="248" spans="16:16" ht="18" customHeight="1" x14ac:dyDescent="0.2">
      <c r="P248" s="128"/>
    </row>
    <row r="249" spans="16:16" ht="18" customHeight="1" x14ac:dyDescent="0.2">
      <c r="P249" s="128"/>
    </row>
    <row r="250" spans="16:16" ht="18" customHeight="1" x14ac:dyDescent="0.2">
      <c r="P250" s="128"/>
    </row>
    <row r="251" spans="16:16" ht="18" customHeight="1" x14ac:dyDescent="0.2">
      <c r="P251" s="128"/>
    </row>
    <row r="252" spans="16:16" ht="18" customHeight="1" x14ac:dyDescent="0.2">
      <c r="P252" s="128"/>
    </row>
    <row r="253" spans="16:16" ht="18" customHeight="1" x14ac:dyDescent="0.2">
      <c r="P253" s="128"/>
    </row>
    <row r="254" spans="16:16" ht="18" customHeight="1" x14ac:dyDescent="0.2">
      <c r="P254" s="128"/>
    </row>
    <row r="255" spans="16:16" ht="18" customHeight="1" x14ac:dyDescent="0.2">
      <c r="P255" s="128"/>
    </row>
    <row r="256" spans="16:16" ht="18" customHeight="1" x14ac:dyDescent="0.2">
      <c r="P256" s="128"/>
    </row>
    <row r="257" spans="16:16" ht="18" customHeight="1" x14ac:dyDescent="0.2">
      <c r="P257" s="128"/>
    </row>
    <row r="258" spans="16:16" ht="18" customHeight="1" x14ac:dyDescent="0.2">
      <c r="P258" s="128"/>
    </row>
    <row r="259" spans="16:16" ht="18" customHeight="1" x14ac:dyDescent="0.2">
      <c r="P259" s="128"/>
    </row>
    <row r="260" spans="16:16" ht="18" customHeight="1" x14ac:dyDescent="0.2">
      <c r="P260" s="128"/>
    </row>
    <row r="261" spans="16:16" ht="18" customHeight="1" x14ac:dyDescent="0.2">
      <c r="P261" s="128"/>
    </row>
    <row r="262" spans="16:16" ht="18" customHeight="1" x14ac:dyDescent="0.2">
      <c r="P262" s="128"/>
    </row>
    <row r="263" spans="16:16" ht="18" customHeight="1" x14ac:dyDescent="0.2">
      <c r="P263" s="128"/>
    </row>
    <row r="264" spans="16:16" ht="18" customHeight="1" x14ac:dyDescent="0.2">
      <c r="P264" s="128"/>
    </row>
    <row r="265" spans="16:16" ht="18" customHeight="1" x14ac:dyDescent="0.2">
      <c r="P265" s="128"/>
    </row>
    <row r="266" spans="16:16" ht="18" customHeight="1" x14ac:dyDescent="0.2">
      <c r="P266" s="128"/>
    </row>
    <row r="267" spans="16:16" ht="18" customHeight="1" x14ac:dyDescent="0.2">
      <c r="P267" s="128"/>
    </row>
    <row r="268" spans="16:16" ht="18" customHeight="1" x14ac:dyDescent="0.2">
      <c r="P268" s="128"/>
    </row>
    <row r="269" spans="16:16" ht="18" customHeight="1" x14ac:dyDescent="0.2">
      <c r="P269" s="128"/>
    </row>
    <row r="270" spans="16:16" ht="18" customHeight="1" x14ac:dyDescent="0.2">
      <c r="P270" s="128"/>
    </row>
    <row r="271" spans="16:16" ht="18" customHeight="1" x14ac:dyDescent="0.2">
      <c r="P271" s="128"/>
    </row>
    <row r="272" spans="16:16" ht="18" customHeight="1" x14ac:dyDescent="0.2">
      <c r="P272" s="128"/>
    </row>
    <row r="273" spans="16:16" ht="18" customHeight="1" x14ac:dyDescent="0.2">
      <c r="P273" s="128"/>
    </row>
    <row r="274" spans="16:16" ht="18" customHeight="1" x14ac:dyDescent="0.2">
      <c r="P274" s="128"/>
    </row>
    <row r="275" spans="16:16" ht="18" customHeight="1" x14ac:dyDescent="0.2">
      <c r="P275" s="128"/>
    </row>
    <row r="276" spans="16:16" ht="18" customHeight="1" x14ac:dyDescent="0.2">
      <c r="P276" s="128"/>
    </row>
    <row r="277" spans="16:16" ht="18" customHeight="1" x14ac:dyDescent="0.2">
      <c r="P277" s="128"/>
    </row>
    <row r="278" spans="16:16" ht="18" customHeight="1" x14ac:dyDescent="0.2">
      <c r="P278" s="128"/>
    </row>
    <row r="279" spans="16:16" ht="18" customHeight="1" x14ac:dyDescent="0.2">
      <c r="P279" s="128"/>
    </row>
    <row r="280" spans="16:16" ht="18" customHeight="1" x14ac:dyDescent="0.2">
      <c r="P280" s="128"/>
    </row>
    <row r="281" spans="16:16" ht="18" customHeight="1" x14ac:dyDescent="0.2">
      <c r="P281" s="128"/>
    </row>
    <row r="282" spans="16:16" ht="18" customHeight="1" x14ac:dyDescent="0.2">
      <c r="P282" s="128"/>
    </row>
    <row r="283" spans="16:16" ht="18" customHeight="1" x14ac:dyDescent="0.2">
      <c r="P283" s="128"/>
    </row>
    <row r="284" spans="16:16" ht="18" customHeight="1" x14ac:dyDescent="0.2">
      <c r="P284" s="128"/>
    </row>
    <row r="285" spans="16:16" ht="18" customHeight="1" x14ac:dyDescent="0.2">
      <c r="P285" s="128"/>
    </row>
    <row r="286" spans="16:16" ht="18" customHeight="1" x14ac:dyDescent="0.2">
      <c r="P286" s="128"/>
    </row>
    <row r="287" spans="16:16" ht="18" customHeight="1" x14ac:dyDescent="0.2">
      <c r="P287" s="128"/>
    </row>
    <row r="288" spans="16:16" ht="18" customHeight="1" x14ac:dyDescent="0.2">
      <c r="P288" s="128"/>
    </row>
    <row r="289" spans="16:16" ht="18" customHeight="1" x14ac:dyDescent="0.2">
      <c r="P289" s="128"/>
    </row>
    <row r="290" spans="16:16" ht="18" customHeight="1" x14ac:dyDescent="0.2">
      <c r="P290" s="128"/>
    </row>
    <row r="291" spans="16:16" ht="18" customHeight="1" x14ac:dyDescent="0.2">
      <c r="P291" s="128"/>
    </row>
    <row r="292" spans="16:16" ht="18" customHeight="1" x14ac:dyDescent="0.2">
      <c r="P292" s="128"/>
    </row>
    <row r="293" spans="16:16" ht="18" customHeight="1" x14ac:dyDescent="0.2">
      <c r="P293" s="128"/>
    </row>
    <row r="294" spans="16:16" ht="18" customHeight="1" x14ac:dyDescent="0.2">
      <c r="P294" s="128"/>
    </row>
    <row r="295" spans="16:16" ht="18" customHeight="1" x14ac:dyDescent="0.2">
      <c r="P295" s="128"/>
    </row>
    <row r="296" spans="16:16" ht="18" customHeight="1" x14ac:dyDescent="0.2">
      <c r="P296" s="128"/>
    </row>
    <row r="297" spans="16:16" ht="18" customHeight="1" x14ac:dyDescent="0.2">
      <c r="P297" s="128"/>
    </row>
    <row r="298" spans="16:16" ht="18" customHeight="1" x14ac:dyDescent="0.2">
      <c r="P298" s="128"/>
    </row>
    <row r="299" spans="16:16" ht="18" customHeight="1" x14ac:dyDescent="0.2">
      <c r="P299" s="128"/>
    </row>
    <row r="300" spans="16:16" ht="18" customHeight="1" x14ac:dyDescent="0.2">
      <c r="P300" s="128"/>
    </row>
    <row r="301" spans="16:16" ht="18" customHeight="1" x14ac:dyDescent="0.2">
      <c r="P301" s="128"/>
    </row>
    <row r="302" spans="16:16" ht="18" customHeight="1" x14ac:dyDescent="0.2">
      <c r="P302" s="128"/>
    </row>
    <row r="303" spans="16:16" ht="18" customHeight="1" x14ac:dyDescent="0.2">
      <c r="P303" s="128"/>
    </row>
    <row r="304" spans="16:16" ht="18" customHeight="1" x14ac:dyDescent="0.2">
      <c r="P304" s="128"/>
    </row>
    <row r="305" spans="16:16" ht="18" customHeight="1" x14ac:dyDescent="0.2">
      <c r="P305" s="128"/>
    </row>
    <row r="306" spans="16:16" ht="18" customHeight="1" x14ac:dyDescent="0.2">
      <c r="P306" s="128"/>
    </row>
    <row r="307" spans="16:16" ht="18" customHeight="1" x14ac:dyDescent="0.2">
      <c r="P307" s="128"/>
    </row>
    <row r="308" spans="16:16" ht="18" customHeight="1" x14ac:dyDescent="0.2">
      <c r="P308" s="128"/>
    </row>
    <row r="309" spans="16:16" ht="18" customHeight="1" x14ac:dyDescent="0.2">
      <c r="P309" s="128"/>
    </row>
    <row r="310" spans="16:16" ht="18" customHeight="1" x14ac:dyDescent="0.2">
      <c r="P310" s="128"/>
    </row>
    <row r="311" spans="16:16" ht="18" customHeight="1" x14ac:dyDescent="0.2">
      <c r="P311" s="128"/>
    </row>
    <row r="312" spans="16:16" ht="18" customHeight="1" x14ac:dyDescent="0.2">
      <c r="P312" s="128"/>
    </row>
    <row r="313" spans="16:16" ht="18" customHeight="1" x14ac:dyDescent="0.2">
      <c r="P313" s="128"/>
    </row>
    <row r="314" spans="16:16" ht="18" customHeight="1" x14ac:dyDescent="0.2">
      <c r="P314" s="128"/>
    </row>
    <row r="315" spans="16:16" ht="18" customHeight="1" x14ac:dyDescent="0.2">
      <c r="P315" s="128"/>
    </row>
    <row r="316" spans="16:16" ht="18" customHeight="1" x14ac:dyDescent="0.2">
      <c r="P316" s="128"/>
    </row>
    <row r="317" spans="16:16" ht="18" customHeight="1" x14ac:dyDescent="0.2">
      <c r="P317" s="128"/>
    </row>
    <row r="318" spans="16:16" ht="18" customHeight="1" x14ac:dyDescent="0.2">
      <c r="P318" s="128"/>
    </row>
    <row r="319" spans="16:16" ht="18" customHeight="1" x14ac:dyDescent="0.2">
      <c r="P319" s="128"/>
    </row>
    <row r="320" spans="16:16" ht="18" customHeight="1" x14ac:dyDescent="0.2">
      <c r="P320" s="128"/>
    </row>
    <row r="321" spans="16:16" ht="18" customHeight="1" x14ac:dyDescent="0.2">
      <c r="P321" s="128"/>
    </row>
    <row r="322" spans="16:16" ht="18" customHeight="1" x14ac:dyDescent="0.2">
      <c r="P322" s="128"/>
    </row>
    <row r="323" spans="16:16" ht="18" customHeight="1" x14ac:dyDescent="0.2">
      <c r="P323" s="128"/>
    </row>
    <row r="324" spans="16:16" ht="18" customHeight="1" x14ac:dyDescent="0.2">
      <c r="P324" s="128"/>
    </row>
    <row r="325" spans="16:16" ht="18" customHeight="1" x14ac:dyDescent="0.2">
      <c r="P325" s="128"/>
    </row>
    <row r="326" spans="16:16" ht="18" customHeight="1" x14ac:dyDescent="0.2">
      <c r="P326" s="128"/>
    </row>
    <row r="327" spans="16:16" ht="18" customHeight="1" x14ac:dyDescent="0.2">
      <c r="P327" s="128"/>
    </row>
    <row r="328" spans="16:16" ht="18" customHeight="1" x14ac:dyDescent="0.2">
      <c r="P328" s="128"/>
    </row>
    <row r="329" spans="16:16" ht="18" customHeight="1" x14ac:dyDescent="0.2">
      <c r="P329" s="128"/>
    </row>
    <row r="330" spans="16:16" ht="18" customHeight="1" x14ac:dyDescent="0.2">
      <c r="P330" s="128"/>
    </row>
    <row r="331" spans="16:16" ht="18" customHeight="1" x14ac:dyDescent="0.2">
      <c r="P331" s="128"/>
    </row>
    <row r="332" spans="16:16" ht="18" customHeight="1" x14ac:dyDescent="0.2">
      <c r="P332" s="128"/>
    </row>
    <row r="333" spans="16:16" ht="18" customHeight="1" x14ac:dyDescent="0.2">
      <c r="P333" s="128"/>
    </row>
    <row r="334" spans="16:16" ht="18" customHeight="1" x14ac:dyDescent="0.2">
      <c r="P334" s="128"/>
    </row>
    <row r="335" spans="16:16" ht="18" customHeight="1" x14ac:dyDescent="0.2">
      <c r="P335" s="128"/>
    </row>
    <row r="336" spans="16:16" ht="18" customHeight="1" x14ac:dyDescent="0.2">
      <c r="P336" s="128"/>
    </row>
    <row r="337" spans="16:16" ht="18" customHeight="1" x14ac:dyDescent="0.2">
      <c r="P337" s="128"/>
    </row>
    <row r="338" spans="16:16" ht="18" customHeight="1" x14ac:dyDescent="0.2">
      <c r="P338" s="128"/>
    </row>
    <row r="339" spans="16:16" ht="18" customHeight="1" x14ac:dyDescent="0.2">
      <c r="P339" s="128"/>
    </row>
    <row r="340" spans="16:16" ht="18" customHeight="1" x14ac:dyDescent="0.2">
      <c r="P340" s="128"/>
    </row>
    <row r="341" spans="16:16" ht="18" customHeight="1" x14ac:dyDescent="0.2">
      <c r="P341" s="128"/>
    </row>
    <row r="342" spans="16:16" ht="18" customHeight="1" x14ac:dyDescent="0.2">
      <c r="P342" s="128"/>
    </row>
    <row r="343" spans="16:16" ht="18" customHeight="1" x14ac:dyDescent="0.2">
      <c r="P343" s="128"/>
    </row>
    <row r="344" spans="16:16" ht="18" customHeight="1" x14ac:dyDescent="0.2">
      <c r="P344" s="128"/>
    </row>
    <row r="345" spans="16:16" ht="18" customHeight="1" x14ac:dyDescent="0.2">
      <c r="P345" s="128"/>
    </row>
    <row r="346" spans="16:16" ht="18" customHeight="1" x14ac:dyDescent="0.2">
      <c r="P346" s="128"/>
    </row>
    <row r="347" spans="16:16" ht="18" customHeight="1" x14ac:dyDescent="0.2">
      <c r="P347" s="128"/>
    </row>
    <row r="348" spans="16:16" ht="18" customHeight="1" x14ac:dyDescent="0.2">
      <c r="P348" s="128"/>
    </row>
    <row r="349" spans="16:16" ht="18" customHeight="1" x14ac:dyDescent="0.2">
      <c r="P349" s="128"/>
    </row>
    <row r="350" spans="16:16" ht="18" customHeight="1" x14ac:dyDescent="0.2">
      <c r="P350" s="128"/>
    </row>
    <row r="351" spans="16:16" ht="18" customHeight="1" x14ac:dyDescent="0.2">
      <c r="P351" s="128"/>
    </row>
    <row r="352" spans="16:16" ht="18" customHeight="1" x14ac:dyDescent="0.2">
      <c r="P352" s="128"/>
    </row>
    <row r="353" spans="16:16" ht="18" customHeight="1" x14ac:dyDescent="0.2">
      <c r="P353" s="128"/>
    </row>
    <row r="354" spans="16:16" ht="18" customHeight="1" x14ac:dyDescent="0.2">
      <c r="P354" s="128"/>
    </row>
    <row r="355" spans="16:16" ht="18" customHeight="1" x14ac:dyDescent="0.2">
      <c r="P355" s="128"/>
    </row>
    <row r="356" spans="16:16" ht="18" customHeight="1" x14ac:dyDescent="0.2">
      <c r="P356" s="128"/>
    </row>
    <row r="357" spans="16:16" ht="18" customHeight="1" x14ac:dyDescent="0.2">
      <c r="P357" s="128"/>
    </row>
    <row r="358" spans="16:16" ht="18" customHeight="1" x14ac:dyDescent="0.2">
      <c r="P358" s="128"/>
    </row>
    <row r="359" spans="16:16" ht="18" customHeight="1" x14ac:dyDescent="0.2">
      <c r="P359" s="128"/>
    </row>
    <row r="360" spans="16:16" ht="18" customHeight="1" x14ac:dyDescent="0.2">
      <c r="P360" s="128"/>
    </row>
    <row r="361" spans="16:16" ht="18" customHeight="1" x14ac:dyDescent="0.2">
      <c r="P361" s="128"/>
    </row>
    <row r="362" spans="16:16" ht="18" customHeight="1" x14ac:dyDescent="0.2">
      <c r="P362" s="128"/>
    </row>
    <row r="363" spans="16:16" ht="18" customHeight="1" x14ac:dyDescent="0.2">
      <c r="P363" s="128"/>
    </row>
    <row r="364" spans="16:16" ht="18" customHeight="1" x14ac:dyDescent="0.2">
      <c r="P364" s="128"/>
    </row>
    <row r="365" spans="16:16" ht="18" customHeight="1" x14ac:dyDescent="0.2">
      <c r="P365" s="128"/>
    </row>
    <row r="366" spans="16:16" ht="18" customHeight="1" x14ac:dyDescent="0.2">
      <c r="P366" s="128"/>
    </row>
    <row r="367" spans="16:16" ht="18" customHeight="1" x14ac:dyDescent="0.2">
      <c r="P367" s="128"/>
    </row>
    <row r="368" spans="16:16" ht="18" customHeight="1" x14ac:dyDescent="0.2">
      <c r="P368" s="128"/>
    </row>
    <row r="369" spans="16:16" ht="18" customHeight="1" x14ac:dyDescent="0.2">
      <c r="P369" s="128"/>
    </row>
    <row r="370" spans="16:16" ht="18" customHeight="1" x14ac:dyDescent="0.2">
      <c r="P370" s="128"/>
    </row>
    <row r="371" spans="16:16" ht="18" customHeight="1" x14ac:dyDescent="0.2">
      <c r="P371" s="128"/>
    </row>
    <row r="372" spans="16:16" ht="18" customHeight="1" x14ac:dyDescent="0.2">
      <c r="P372" s="128"/>
    </row>
    <row r="373" spans="16:16" ht="18" customHeight="1" x14ac:dyDescent="0.2">
      <c r="P373" s="128"/>
    </row>
    <row r="374" spans="16:16" ht="18" customHeight="1" x14ac:dyDescent="0.2">
      <c r="P374" s="128"/>
    </row>
    <row r="375" spans="16:16" ht="18" customHeight="1" x14ac:dyDescent="0.2">
      <c r="P375" s="128"/>
    </row>
    <row r="376" spans="16:16" ht="18" customHeight="1" x14ac:dyDescent="0.2">
      <c r="P376" s="128"/>
    </row>
    <row r="377" spans="16:16" ht="18" customHeight="1" x14ac:dyDescent="0.2">
      <c r="P377" s="128"/>
    </row>
    <row r="378" spans="16:16" ht="18" customHeight="1" x14ac:dyDescent="0.2">
      <c r="P378" s="128"/>
    </row>
    <row r="379" spans="16:16" ht="18" customHeight="1" x14ac:dyDescent="0.2">
      <c r="P379" s="128"/>
    </row>
    <row r="380" spans="16:16" ht="18" customHeight="1" x14ac:dyDescent="0.2">
      <c r="P380" s="128"/>
    </row>
    <row r="381" spans="16:16" ht="18" customHeight="1" x14ac:dyDescent="0.2">
      <c r="P381" s="128"/>
    </row>
    <row r="382" spans="16:16" ht="18" customHeight="1" x14ac:dyDescent="0.2">
      <c r="P382" s="128"/>
    </row>
    <row r="383" spans="16:16" ht="18" customHeight="1" x14ac:dyDescent="0.2">
      <c r="P383" s="128"/>
    </row>
    <row r="384" spans="16:16" ht="18" customHeight="1" x14ac:dyDescent="0.2">
      <c r="P384" s="128"/>
    </row>
    <row r="385" spans="16:16" ht="18" customHeight="1" x14ac:dyDescent="0.2">
      <c r="P385" s="128"/>
    </row>
    <row r="386" spans="16:16" ht="18" customHeight="1" x14ac:dyDescent="0.2">
      <c r="P386" s="128"/>
    </row>
    <row r="387" spans="16:16" ht="18" customHeight="1" x14ac:dyDescent="0.2">
      <c r="P387" s="128"/>
    </row>
    <row r="388" spans="16:16" ht="18" customHeight="1" x14ac:dyDescent="0.2">
      <c r="P388" s="128"/>
    </row>
    <row r="389" spans="16:16" ht="18" customHeight="1" x14ac:dyDescent="0.2">
      <c r="P389" s="128"/>
    </row>
    <row r="390" spans="16:16" ht="18" customHeight="1" x14ac:dyDescent="0.2">
      <c r="P390" s="128"/>
    </row>
    <row r="391" spans="16:16" ht="18" customHeight="1" x14ac:dyDescent="0.2">
      <c r="P391" s="128"/>
    </row>
    <row r="392" spans="16:16" ht="18" customHeight="1" x14ac:dyDescent="0.2">
      <c r="P392" s="128"/>
    </row>
    <row r="393" spans="16:16" ht="18" customHeight="1" x14ac:dyDescent="0.2">
      <c r="P393" s="128"/>
    </row>
    <row r="394" spans="16:16" ht="18" customHeight="1" x14ac:dyDescent="0.2">
      <c r="P394" s="128"/>
    </row>
    <row r="395" spans="16:16" ht="18" customHeight="1" x14ac:dyDescent="0.2">
      <c r="P395" s="128"/>
    </row>
    <row r="396" spans="16:16" ht="18" customHeight="1" x14ac:dyDescent="0.2">
      <c r="P396" s="128"/>
    </row>
    <row r="397" spans="16:16" ht="18" customHeight="1" x14ac:dyDescent="0.2">
      <c r="P397" s="128"/>
    </row>
    <row r="398" spans="16:16" ht="18" customHeight="1" x14ac:dyDescent="0.2">
      <c r="P398" s="128"/>
    </row>
    <row r="399" spans="16:16" ht="18" customHeight="1" x14ac:dyDescent="0.2">
      <c r="P399" s="128"/>
    </row>
    <row r="400" spans="16:16" ht="18" customHeight="1" x14ac:dyDescent="0.2">
      <c r="P400" s="128"/>
    </row>
    <row r="401" spans="16:16" ht="18" customHeight="1" x14ac:dyDescent="0.2">
      <c r="P401" s="128"/>
    </row>
    <row r="402" spans="16:16" ht="18" customHeight="1" x14ac:dyDescent="0.2">
      <c r="P402" s="128"/>
    </row>
    <row r="403" spans="16:16" ht="18" customHeight="1" x14ac:dyDescent="0.2">
      <c r="P403" s="128"/>
    </row>
    <row r="404" spans="16:16" ht="18" customHeight="1" x14ac:dyDescent="0.2">
      <c r="P404" s="128"/>
    </row>
    <row r="405" spans="16:16" ht="18" customHeight="1" x14ac:dyDescent="0.2">
      <c r="P405" s="128"/>
    </row>
    <row r="406" spans="16:16" ht="18" customHeight="1" x14ac:dyDescent="0.2">
      <c r="P406" s="128"/>
    </row>
    <row r="407" spans="16:16" ht="18" customHeight="1" x14ac:dyDescent="0.2">
      <c r="P407" s="128"/>
    </row>
    <row r="408" spans="16:16" ht="18" customHeight="1" x14ac:dyDescent="0.2">
      <c r="P408" s="128"/>
    </row>
    <row r="409" spans="16:16" ht="18" customHeight="1" x14ac:dyDescent="0.2">
      <c r="P409" s="128"/>
    </row>
    <row r="410" spans="16:16" ht="18" customHeight="1" x14ac:dyDescent="0.2">
      <c r="P410" s="128"/>
    </row>
    <row r="411" spans="16:16" ht="18" customHeight="1" x14ac:dyDescent="0.2">
      <c r="P411" s="128"/>
    </row>
    <row r="412" spans="16:16" ht="18" customHeight="1" x14ac:dyDescent="0.2">
      <c r="P412" s="128"/>
    </row>
    <row r="413" spans="16:16" ht="18" customHeight="1" x14ac:dyDescent="0.2">
      <c r="P413" s="128"/>
    </row>
    <row r="414" spans="16:16" ht="18" customHeight="1" x14ac:dyDescent="0.2">
      <c r="P414" s="128"/>
    </row>
    <row r="415" spans="16:16" ht="18" customHeight="1" x14ac:dyDescent="0.2">
      <c r="P415" s="128"/>
    </row>
    <row r="416" spans="16:16" ht="18" customHeight="1" x14ac:dyDescent="0.2">
      <c r="P416" s="128"/>
    </row>
    <row r="417" spans="16:16" ht="18" customHeight="1" x14ac:dyDescent="0.2">
      <c r="P417" s="128"/>
    </row>
    <row r="418" spans="16:16" ht="18" customHeight="1" x14ac:dyDescent="0.2">
      <c r="P418" s="128"/>
    </row>
    <row r="419" spans="16:16" ht="18" customHeight="1" x14ac:dyDescent="0.2">
      <c r="P419" s="128"/>
    </row>
    <row r="420" spans="16:16" ht="18" customHeight="1" x14ac:dyDescent="0.2">
      <c r="P420" s="128"/>
    </row>
    <row r="421" spans="16:16" ht="18" customHeight="1" x14ac:dyDescent="0.2">
      <c r="P421" s="128"/>
    </row>
    <row r="422" spans="16:16" ht="18" customHeight="1" x14ac:dyDescent="0.2">
      <c r="P422" s="128"/>
    </row>
    <row r="423" spans="16:16" ht="18" customHeight="1" x14ac:dyDescent="0.2">
      <c r="P423" s="128"/>
    </row>
    <row r="424" spans="16:16" ht="18" customHeight="1" x14ac:dyDescent="0.2">
      <c r="P424" s="128"/>
    </row>
    <row r="425" spans="16:16" ht="18" customHeight="1" x14ac:dyDescent="0.2">
      <c r="P425" s="128"/>
    </row>
    <row r="426" spans="16:16" ht="18" customHeight="1" x14ac:dyDescent="0.2">
      <c r="P426" s="128"/>
    </row>
    <row r="427" spans="16:16" ht="18" customHeight="1" x14ac:dyDescent="0.2">
      <c r="P427" s="128"/>
    </row>
    <row r="428" spans="16:16" ht="18" customHeight="1" x14ac:dyDescent="0.2">
      <c r="P428" s="128"/>
    </row>
    <row r="429" spans="16:16" ht="18" customHeight="1" x14ac:dyDescent="0.2">
      <c r="P429" s="128"/>
    </row>
    <row r="430" spans="16:16" ht="18" customHeight="1" x14ac:dyDescent="0.2">
      <c r="P430" s="128"/>
    </row>
    <row r="431" spans="16:16" ht="18" customHeight="1" x14ac:dyDescent="0.2">
      <c r="P431" s="128"/>
    </row>
    <row r="432" spans="16:16" ht="18" customHeight="1" x14ac:dyDescent="0.2">
      <c r="P432" s="128"/>
    </row>
    <row r="433" spans="16:16" ht="18" customHeight="1" x14ac:dyDescent="0.2">
      <c r="P433" s="128"/>
    </row>
    <row r="434" spans="16:16" ht="18" customHeight="1" x14ac:dyDescent="0.2">
      <c r="P434" s="128"/>
    </row>
    <row r="435" spans="16:16" ht="18" customHeight="1" x14ac:dyDescent="0.2">
      <c r="P435" s="128"/>
    </row>
    <row r="436" spans="16:16" ht="18" customHeight="1" x14ac:dyDescent="0.2">
      <c r="P436" s="128"/>
    </row>
    <row r="437" spans="16:16" ht="18" customHeight="1" x14ac:dyDescent="0.2">
      <c r="P437" s="128"/>
    </row>
    <row r="438" spans="16:16" ht="18" customHeight="1" x14ac:dyDescent="0.2">
      <c r="P438" s="128"/>
    </row>
    <row r="439" spans="16:16" ht="18" customHeight="1" x14ac:dyDescent="0.2">
      <c r="P439" s="128"/>
    </row>
    <row r="440" spans="16:16" ht="18" customHeight="1" x14ac:dyDescent="0.2">
      <c r="P440" s="128"/>
    </row>
    <row r="441" spans="16:16" ht="18" customHeight="1" x14ac:dyDescent="0.2">
      <c r="P441" s="128"/>
    </row>
    <row r="442" spans="16:16" ht="18" customHeight="1" x14ac:dyDescent="0.2">
      <c r="P442" s="128"/>
    </row>
    <row r="443" spans="16:16" ht="18" customHeight="1" x14ac:dyDescent="0.2">
      <c r="P443" s="128"/>
    </row>
    <row r="444" spans="16:16" ht="18" customHeight="1" x14ac:dyDescent="0.2">
      <c r="P444" s="128"/>
    </row>
    <row r="445" spans="16:16" ht="18" customHeight="1" x14ac:dyDescent="0.2">
      <c r="P445" s="128"/>
    </row>
    <row r="446" spans="16:16" ht="18" customHeight="1" x14ac:dyDescent="0.2">
      <c r="P446" s="128"/>
    </row>
    <row r="447" spans="16:16" ht="18" customHeight="1" x14ac:dyDescent="0.2">
      <c r="P447" s="128"/>
    </row>
    <row r="448" spans="16:16" ht="18" customHeight="1" x14ac:dyDescent="0.2">
      <c r="P448" s="128"/>
    </row>
    <row r="449" spans="16:16" ht="18" customHeight="1" x14ac:dyDescent="0.2">
      <c r="P449" s="128"/>
    </row>
    <row r="450" spans="16:16" ht="18" customHeight="1" x14ac:dyDescent="0.2">
      <c r="P450" s="128"/>
    </row>
    <row r="451" spans="16:16" ht="18" customHeight="1" x14ac:dyDescent="0.2">
      <c r="P451" s="128"/>
    </row>
    <row r="452" spans="16:16" ht="18" customHeight="1" x14ac:dyDescent="0.2">
      <c r="P452" s="128"/>
    </row>
    <row r="453" spans="16:16" ht="18" customHeight="1" x14ac:dyDescent="0.2">
      <c r="P453" s="128"/>
    </row>
    <row r="454" spans="16:16" ht="18" customHeight="1" x14ac:dyDescent="0.2">
      <c r="P454" s="128"/>
    </row>
    <row r="455" spans="16:16" ht="18" customHeight="1" x14ac:dyDescent="0.2">
      <c r="P455" s="128"/>
    </row>
    <row r="456" spans="16:16" ht="18" customHeight="1" x14ac:dyDescent="0.2">
      <c r="P456" s="128"/>
    </row>
    <row r="457" spans="16:16" ht="18" customHeight="1" x14ac:dyDescent="0.2">
      <c r="P457" s="128"/>
    </row>
    <row r="458" spans="16:16" ht="18" customHeight="1" x14ac:dyDescent="0.2">
      <c r="P458" s="128"/>
    </row>
    <row r="459" spans="16:16" ht="18" customHeight="1" x14ac:dyDescent="0.2">
      <c r="P459" s="128"/>
    </row>
    <row r="460" spans="16:16" ht="18" customHeight="1" x14ac:dyDescent="0.2">
      <c r="P460" s="128"/>
    </row>
    <row r="461" spans="16:16" ht="18" customHeight="1" x14ac:dyDescent="0.2">
      <c r="P461" s="128"/>
    </row>
    <row r="462" spans="16:16" ht="18" customHeight="1" x14ac:dyDescent="0.2">
      <c r="P462" s="128"/>
    </row>
    <row r="463" spans="16:16" ht="18" customHeight="1" x14ac:dyDescent="0.2">
      <c r="P463" s="128"/>
    </row>
    <row r="464" spans="16:16" ht="18" customHeight="1" x14ac:dyDescent="0.2">
      <c r="P464" s="128"/>
    </row>
    <row r="465" spans="16:16" ht="18" customHeight="1" x14ac:dyDescent="0.2">
      <c r="P465" s="128"/>
    </row>
    <row r="466" spans="16:16" ht="18" customHeight="1" x14ac:dyDescent="0.2">
      <c r="P466" s="128"/>
    </row>
    <row r="467" spans="16:16" ht="18" customHeight="1" x14ac:dyDescent="0.2">
      <c r="P467" s="128"/>
    </row>
    <row r="468" spans="16:16" ht="18" customHeight="1" x14ac:dyDescent="0.2">
      <c r="P468" s="128"/>
    </row>
    <row r="469" spans="16:16" ht="18" customHeight="1" x14ac:dyDescent="0.2">
      <c r="P469" s="128"/>
    </row>
    <row r="470" spans="16:16" ht="18" customHeight="1" x14ac:dyDescent="0.2">
      <c r="P470" s="128"/>
    </row>
    <row r="471" spans="16:16" ht="18" customHeight="1" x14ac:dyDescent="0.2">
      <c r="P471" s="128"/>
    </row>
    <row r="472" spans="16:16" ht="18" customHeight="1" x14ac:dyDescent="0.2">
      <c r="P472" s="128"/>
    </row>
    <row r="473" spans="16:16" ht="18" customHeight="1" x14ac:dyDescent="0.2">
      <c r="P473" s="128"/>
    </row>
    <row r="474" spans="16:16" ht="18" customHeight="1" x14ac:dyDescent="0.2">
      <c r="P474" s="128"/>
    </row>
    <row r="475" spans="16:16" ht="18" customHeight="1" x14ac:dyDescent="0.2">
      <c r="P475" s="128"/>
    </row>
    <row r="476" spans="16:16" ht="18" customHeight="1" x14ac:dyDescent="0.2">
      <c r="P476" s="128"/>
    </row>
  </sheetData>
  <mergeCells count="70">
    <mergeCell ref="T55:T56"/>
    <mergeCell ref="U55:U56"/>
    <mergeCell ref="V55:V56"/>
    <mergeCell ref="W55:W56"/>
    <mergeCell ref="X55:X56"/>
    <mergeCell ref="O55:O56"/>
    <mergeCell ref="P55:P56"/>
    <mergeCell ref="Q55:Q56"/>
    <mergeCell ref="R55:R56"/>
    <mergeCell ref="S55:S56"/>
    <mergeCell ref="T30:T31"/>
    <mergeCell ref="U30:U31"/>
    <mergeCell ref="V30:V31"/>
    <mergeCell ref="W30:W31"/>
    <mergeCell ref="X30:X31"/>
    <mergeCell ref="O30:O31"/>
    <mergeCell ref="P30:P31"/>
    <mergeCell ref="Q30:Q31"/>
    <mergeCell ref="R30:R31"/>
    <mergeCell ref="S30:S31"/>
    <mergeCell ref="T5:T6"/>
    <mergeCell ref="U5:U6"/>
    <mergeCell ref="V5:V6"/>
    <mergeCell ref="W5:W6"/>
    <mergeCell ref="X5:X6"/>
    <mergeCell ref="O5:O6"/>
    <mergeCell ref="P5:P6"/>
    <mergeCell ref="Q5:Q6"/>
    <mergeCell ref="R5:R6"/>
    <mergeCell ref="S5:S6"/>
    <mergeCell ref="M5:M6"/>
    <mergeCell ref="A27:L27"/>
    <mergeCell ref="G5:G6"/>
    <mergeCell ref="D5:D6"/>
    <mergeCell ref="E55:F55"/>
    <mergeCell ref="A5:A6"/>
    <mergeCell ref="E30:F30"/>
    <mergeCell ref="B5:B6"/>
    <mergeCell ref="M30:M31"/>
    <mergeCell ref="M55:M56"/>
    <mergeCell ref="D55:D56"/>
    <mergeCell ref="G55:G56"/>
    <mergeCell ref="G30:G31"/>
    <mergeCell ref="B30:B31"/>
    <mergeCell ref="D30:D31"/>
    <mergeCell ref="A52:L52"/>
    <mergeCell ref="E5:F5"/>
    <mergeCell ref="C30:C31"/>
    <mergeCell ref="C5:C6"/>
    <mergeCell ref="A30:A31"/>
    <mergeCell ref="H5:H6"/>
    <mergeCell ref="I5:I6"/>
    <mergeCell ref="J5:J6"/>
    <mergeCell ref="K5:K6"/>
    <mergeCell ref="L5:L6"/>
    <mergeCell ref="H30:H31"/>
    <mergeCell ref="I30:I31"/>
    <mergeCell ref="J30:J31"/>
    <mergeCell ref="K30:K31"/>
    <mergeCell ref="L30:L31"/>
    <mergeCell ref="A79:E79"/>
    <mergeCell ref="A77:L77"/>
    <mergeCell ref="A55:A56"/>
    <mergeCell ref="B55:B56"/>
    <mergeCell ref="C55:C56"/>
    <mergeCell ref="H55:H56"/>
    <mergeCell ref="I55:I56"/>
    <mergeCell ref="J55:J56"/>
    <mergeCell ref="K55:K56"/>
    <mergeCell ref="L55:L56"/>
  </mergeCells>
  <phoneticPr fontId="3"/>
  <pageMargins left="0.70866141732283472" right="0.70866141732283472" top="0.55118110236220474" bottom="0.39370078740157483" header="0.31496062992125984" footer="0.31496062992125984"/>
  <pageSetup paperSize="9" scale="56" fitToWidth="2" fitToHeight="0" orientation="portrait" r:id="rId1"/>
  <headerFooter>
    <oddHeader>&amp;R&amp;"HG丸ｺﾞｼｯｸM-PRO,標準"証憑一覧</oddHeader>
    <oddFooter>&amp;C&amp;"HG丸ｺﾞｼｯｸM-PRO,標準"&amp;P/&amp;N</oddFooter>
  </headerFooter>
  <colBreaks count="1" manualBreakCount="1">
    <brk id="13" max="7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175"/>
  <sheetViews>
    <sheetView view="pageBreakPreview" zoomScaleNormal="100" zoomScaleSheetLayoutView="100" workbookViewId="0">
      <selection activeCell="G17" sqref="G17"/>
    </sheetView>
  </sheetViews>
  <sheetFormatPr defaultColWidth="9" defaultRowHeight="18" customHeight="1" x14ac:dyDescent="0.2"/>
  <cols>
    <col min="1" max="1" width="11.44140625" style="127" bestFit="1" customWidth="1"/>
    <col min="2" max="2" width="5.6640625" style="128" customWidth="1"/>
    <col min="3" max="3" width="9.77734375" style="128" bestFit="1" customWidth="1"/>
    <col min="4" max="4" width="16.33203125" style="128" bestFit="1" customWidth="1"/>
    <col min="5" max="6" width="20.6640625" style="129" customWidth="1"/>
    <col min="7" max="7" width="22.21875" style="129" customWidth="1"/>
    <col min="8" max="8" width="15" style="130" bestFit="1" customWidth="1"/>
    <col min="9" max="9" width="5.77734375" style="130" customWidth="1"/>
    <col min="10" max="10" width="11.88671875" style="130" customWidth="1"/>
    <col min="11" max="11" width="13.6640625" style="130" customWidth="1"/>
    <col min="12" max="12" width="5.77734375" style="130" customWidth="1"/>
    <col min="13" max="13" width="8" style="130" customWidth="1"/>
    <col min="14" max="14" width="16.6640625" style="128" bestFit="1" customWidth="1"/>
    <col min="15" max="15" width="2.21875" style="128" customWidth="1"/>
    <col min="16" max="16" width="14.6640625" style="128" customWidth="1"/>
    <col min="17" max="17" width="23.21875" style="129" customWidth="1"/>
    <col min="18" max="19" width="8" style="128" customWidth="1"/>
    <col min="20" max="20" width="13.6640625" style="128" customWidth="1"/>
    <col min="21" max="22" width="8" style="128" customWidth="1"/>
    <col min="23" max="23" width="16.6640625" style="128" customWidth="1"/>
    <col min="24" max="24" width="12.109375" style="128" customWidth="1"/>
    <col min="25" max="25" width="21.44140625" style="128" customWidth="1"/>
    <col min="26" max="16384" width="9" style="128"/>
  </cols>
  <sheetData>
    <row r="1" spans="1:25" ht="18" customHeight="1" x14ac:dyDescent="0.2">
      <c r="A1" s="128" t="s">
        <v>39</v>
      </c>
    </row>
    <row r="2" spans="1:25" ht="18" customHeight="1" x14ac:dyDescent="0.2">
      <c r="A2" s="128" t="s">
        <v>50</v>
      </c>
      <c r="N2" s="291" t="s">
        <v>272</v>
      </c>
      <c r="O2" s="127"/>
    </row>
    <row r="3" spans="1:25" ht="18" customHeight="1" x14ac:dyDescent="0.2">
      <c r="P3" s="156" t="s">
        <v>251</v>
      </c>
      <c r="Q3" s="237">
        <f>収支報告書!H10</f>
        <v>44927</v>
      </c>
      <c r="S3" s="266" t="s">
        <v>265</v>
      </c>
    </row>
    <row r="4" spans="1:25" ht="18" customHeight="1" x14ac:dyDescent="0.2">
      <c r="A4" s="156" t="s">
        <v>45</v>
      </c>
      <c r="B4" s="176" t="s">
        <v>64</v>
      </c>
      <c r="C4" s="157"/>
      <c r="D4" s="157"/>
      <c r="E4" s="177"/>
      <c r="F4" s="177"/>
      <c r="G4" s="177"/>
      <c r="H4" s="158"/>
      <c r="I4" s="158"/>
      <c r="J4" s="158"/>
      <c r="K4" s="158"/>
      <c r="L4" s="158"/>
      <c r="M4" s="158"/>
      <c r="N4" s="159"/>
      <c r="P4" s="156" t="s">
        <v>252</v>
      </c>
      <c r="Q4" s="237">
        <f>収支報告書!J10</f>
        <v>44985</v>
      </c>
    </row>
    <row r="5" spans="1:25" s="138" customFormat="1" ht="18" customHeight="1" x14ac:dyDescent="0.2">
      <c r="A5" s="346" t="s">
        <v>9</v>
      </c>
      <c r="B5" s="344" t="s">
        <v>0</v>
      </c>
      <c r="C5" s="344" t="s">
        <v>1</v>
      </c>
      <c r="D5" s="344" t="s">
        <v>5</v>
      </c>
      <c r="E5" s="361" t="s">
        <v>2</v>
      </c>
      <c r="F5" s="365"/>
      <c r="G5" s="362"/>
      <c r="H5" s="358" t="s">
        <v>19</v>
      </c>
      <c r="I5" s="344" t="s">
        <v>271</v>
      </c>
      <c r="J5" s="356" t="s">
        <v>258</v>
      </c>
      <c r="K5" s="358" t="s">
        <v>19</v>
      </c>
      <c r="L5" s="348" t="s">
        <v>257</v>
      </c>
      <c r="M5" s="350" t="s">
        <v>259</v>
      </c>
      <c r="N5" s="342" t="s">
        <v>46</v>
      </c>
      <c r="P5" s="346" t="s">
        <v>249</v>
      </c>
      <c r="Q5" s="348" t="s">
        <v>250</v>
      </c>
      <c r="R5" s="350" t="s">
        <v>258</v>
      </c>
      <c r="S5" s="344" t="s">
        <v>260</v>
      </c>
      <c r="T5" s="344" t="s">
        <v>262</v>
      </c>
      <c r="U5" s="344" t="s">
        <v>259</v>
      </c>
      <c r="V5" s="344" t="s">
        <v>260</v>
      </c>
      <c r="W5" s="344" t="s">
        <v>263</v>
      </c>
      <c r="X5" s="344" t="s">
        <v>264</v>
      </c>
      <c r="Y5" s="342" t="s">
        <v>250</v>
      </c>
    </row>
    <row r="6" spans="1:25" s="138" customFormat="1" ht="36" customHeight="1" x14ac:dyDescent="0.2">
      <c r="A6" s="347"/>
      <c r="B6" s="345"/>
      <c r="C6" s="345"/>
      <c r="D6" s="345"/>
      <c r="E6" s="183" t="s">
        <v>82</v>
      </c>
      <c r="F6" s="183" t="s">
        <v>83</v>
      </c>
      <c r="G6" s="135" t="s">
        <v>79</v>
      </c>
      <c r="H6" s="359"/>
      <c r="I6" s="345"/>
      <c r="J6" s="357"/>
      <c r="K6" s="359"/>
      <c r="L6" s="349"/>
      <c r="M6" s="351"/>
      <c r="N6" s="343"/>
      <c r="P6" s="347"/>
      <c r="Q6" s="349"/>
      <c r="R6" s="351"/>
      <c r="S6" s="345"/>
      <c r="T6" s="345"/>
      <c r="U6" s="345"/>
      <c r="V6" s="345"/>
      <c r="W6" s="345"/>
      <c r="X6" s="345"/>
      <c r="Y6" s="343"/>
    </row>
    <row r="7" spans="1:25" ht="18" customHeight="1" x14ac:dyDescent="0.2">
      <c r="A7" s="139" t="s">
        <v>76</v>
      </c>
      <c r="B7" s="140">
        <v>1</v>
      </c>
      <c r="C7" s="141"/>
      <c r="D7" s="233">
        <v>44953</v>
      </c>
      <c r="E7" s="142"/>
      <c r="F7" s="264"/>
      <c r="G7" s="267"/>
      <c r="H7" s="264">
        <v>500</v>
      </c>
      <c r="I7" s="267" t="s">
        <v>269</v>
      </c>
      <c r="J7" s="268">
        <f>IF(H7="","",IF(I7='換算レート表(レートチェック用)'!$C$8,VLOOKUP(D7,'換算レート表(レートチェック用)'!$B$9:$E$26,2,TRUE),IF(I7='換算レート表(レートチェック用)'!$D$8,VLOOKUP(D7,'換算レート表(レートチェック用)'!$B$9:$E$26,3,TRUE),IF(I7='換算レート表(レートチェック用)'!$E$8,VLOOKUP(D7,'換算レート表(レートチェック用)'!$B$9:$E$26,4,TRUE),IF(OR(I7="JPY",I7="円"),1,0)))))</f>
        <v>620.91999999999996</v>
      </c>
      <c r="K7" s="314">
        <f>ROUNDDOWN(H7/J7,2)</f>
        <v>0.8</v>
      </c>
      <c r="L7" s="263" t="s">
        <v>256</v>
      </c>
      <c r="M7" s="280">
        <f>IF(K7="","",IF(L7='換算レート表(レートチェック用)'!$C$8,VLOOKUP(D7,'換算レート表(レートチェック用)'!$B$9:$E$26,2,TRUE),IF(L7='換算レート表(レートチェック用)'!$D$8,VLOOKUP(D7,'換算レート表(レートチェック用)'!$B$9:$E$26,3,TRUE),IF(L7='換算レート表(レートチェック用)'!$E$8,VLOOKUP(D7,'換算レート表(レートチェック用)'!$B$9:$E$26,4,TRUE),IF(OR(L7="JPY",L7="円"),1,0)))))</f>
        <v>130.72999999999999</v>
      </c>
      <c r="N7" s="265">
        <f>ROUNDDOWN(M7*K7,0)</f>
        <v>104</v>
      </c>
      <c r="O7" s="41"/>
      <c r="P7" s="274" t="str">
        <f t="shared" ref="P7:P26" si="0">IF(D7="","",IF(AND($Q$3&lt;=D7,$Q$4&gt;=D7),"○","×"))</f>
        <v>○</v>
      </c>
      <c r="Q7" s="257"/>
      <c r="R7" s="268">
        <f>IF(H7="","",IF(I7='換算レート表(レートチェック用)'!$C$8,VLOOKUP(D7,'換算レート表(レートチェック用)'!$B$9:$E$26,2,TRUE),IF(I7='換算レート表(レートチェック用)'!$D$8,VLOOKUP(D7,'換算レート表(レートチェック用)'!$B$9:$E$26,3,TRUE),IF(I7='換算レート表(レートチェック用)'!$E$8,VLOOKUP(D7,'換算レート表(レートチェック用)'!$B$9:$E$26,4,TRUE),IF(OR(I7="JPY",I7="円"),1,0)))))</f>
        <v>620.91999999999996</v>
      </c>
      <c r="S7" s="269" t="str">
        <f t="shared" ref="S7:S26" si="1">IF(H7="","",IF(J7=R7,"〇","×"))</f>
        <v>〇</v>
      </c>
      <c r="T7" s="270">
        <f t="shared" ref="T7:T26" si="2">IF(K7="","",ROUNDDOWN(H7/R7,2))</f>
        <v>0.8</v>
      </c>
      <c r="U7" s="268">
        <f>IF(K7="","",IF(L7='換算レート表(レートチェック用)'!$C$8,VLOOKUP(D7,'換算レート表(レートチェック用)'!$B$9:$E$26,2,TRUE),IF(L7='換算レート表(レートチェック用)'!$D$8,VLOOKUP(D7,'換算レート表(レートチェック用)'!$B$9:$E$26,3,TRUE),IF(L7='換算レート表(レートチェック用)'!$E$8,VLOOKUP(D7,'換算レート表(レートチェック用)'!$B$9:$E$26,4,TRUE),IF(OR(L7="JPY",L7="円"),1,0)))))</f>
        <v>130.72999999999999</v>
      </c>
      <c r="V7" s="269" t="str">
        <f t="shared" ref="V7:V26" si="3">IF(K7="","",IF(M7=U7,"〇","×"))</f>
        <v>〇</v>
      </c>
      <c r="W7" s="271">
        <f t="shared" ref="W7:W26" si="4">IF(H7="","",IF(K7="",ROUNDDOWN(H7*R7,0),ROUNDDOWN(T7*U7,0)))</f>
        <v>104</v>
      </c>
      <c r="X7" s="272">
        <f t="shared" ref="X7:X26" si="5">IF(H7="","",N7-W7)</f>
        <v>0</v>
      </c>
      <c r="Y7" s="258"/>
    </row>
    <row r="8" spans="1:25" ht="18" customHeight="1" x14ac:dyDescent="0.2">
      <c r="A8" s="139" t="s">
        <v>76</v>
      </c>
      <c r="B8" s="145">
        <v>2</v>
      </c>
      <c r="C8" s="146"/>
      <c r="D8" s="146"/>
      <c r="E8" s="178"/>
      <c r="F8" s="178"/>
      <c r="G8" s="178"/>
      <c r="H8" s="149"/>
      <c r="I8" s="255"/>
      <c r="J8" s="268" t="str">
        <f>IF(H8="","",IF(I8='換算レート表(レートチェック用)'!$C$8,VLOOKUP(D8,'換算レート表(レートチェック用)'!$B$9:$E$26,2,TRUE),IF(I8='換算レート表(レートチェック用)'!$D$8,VLOOKUP(D8,'換算レート表(レートチェック用)'!$B$9:$E$26,3,TRUE),IF(I8='換算レート表(レートチェック用)'!$E$8,VLOOKUP(D8,'換算レート表(レートチェック用)'!$B$9:$E$26,4,TRUE),IF(OR(I8="JPY",I8="円"),1,0)))))</f>
        <v/>
      </c>
      <c r="K8" s="253"/>
      <c r="L8" s="253"/>
      <c r="M8" s="280" t="str">
        <f>IF(K8="","",IF(L8='換算レート表(レートチェック用)'!$C$8,VLOOKUP(D8,'換算レート表(レートチェック用)'!$B$9:$E$26,2,TRUE),IF(L8='換算レート表(レートチェック用)'!$D$8,VLOOKUP(D8,'換算レート表(レートチェック用)'!$B$9:$E$26,3,TRUE),IF(L8='換算レート表(レートチェック用)'!$E$8,VLOOKUP(D8,'換算レート表(レートチェック用)'!$B$9:$E$26,4,TRUE),IF(OR(L8="JPY",L8="円"),1,0)))))</f>
        <v/>
      </c>
      <c r="N8" s="151"/>
      <c r="O8" s="41"/>
      <c r="P8" s="274" t="str">
        <f t="shared" si="0"/>
        <v/>
      </c>
      <c r="Q8" s="257"/>
      <c r="R8" s="268" t="str">
        <f>IF(H8="","",IF(I8='換算レート表(レートチェック用)'!$C$8,VLOOKUP(D8,'換算レート表(レートチェック用)'!$B$9:$E$26,2,TRUE),IF(I8='換算レート表(レートチェック用)'!$D$8,VLOOKUP(D8,'換算レート表(レートチェック用)'!$B$9:$E$26,3,TRUE),IF(I8='換算レート表(レートチェック用)'!$E$8,VLOOKUP(D8,'換算レート表(レートチェック用)'!$B$9:$E$26,4,TRUE),IF(OR(I8="JPY",I8="円"),1,0)))))</f>
        <v/>
      </c>
      <c r="S8" s="269" t="str">
        <f t="shared" si="1"/>
        <v/>
      </c>
      <c r="T8" s="270" t="str">
        <f t="shared" si="2"/>
        <v/>
      </c>
      <c r="U8" s="268" t="str">
        <f>IF(K8="","",IF(L8='換算レート表(レートチェック用)'!$C$8,VLOOKUP(D8,'換算レート表(レートチェック用)'!$B$9:$E$26,2,TRUE),IF(L8='換算レート表(レートチェック用)'!$D$8,VLOOKUP(D8,'換算レート表(レートチェック用)'!$B$9:$E$26,3,TRUE),IF(L8='換算レート表(レートチェック用)'!$E$8,VLOOKUP(D8,'換算レート表(レートチェック用)'!$B$9:$E$26,4,TRUE),IF(OR(L8="JPY",L8="円"),1,0)))))</f>
        <v/>
      </c>
      <c r="V8" s="269" t="str">
        <f t="shared" si="3"/>
        <v/>
      </c>
      <c r="W8" s="271" t="str">
        <f t="shared" si="4"/>
        <v/>
      </c>
      <c r="X8" s="272" t="str">
        <f t="shared" si="5"/>
        <v/>
      </c>
      <c r="Y8" s="258"/>
    </row>
    <row r="9" spans="1:25" ht="18" customHeight="1" x14ac:dyDescent="0.2">
      <c r="A9" s="139" t="s">
        <v>76</v>
      </c>
      <c r="B9" s="145">
        <v>3</v>
      </c>
      <c r="C9" s="146"/>
      <c r="D9" s="146"/>
      <c r="E9" s="178"/>
      <c r="F9" s="178"/>
      <c r="G9" s="178"/>
      <c r="H9" s="149"/>
      <c r="I9" s="255"/>
      <c r="J9" s="268" t="str">
        <f>IF(H9="","",IF(I9='換算レート表(レートチェック用)'!$C$8,VLOOKUP(D9,'換算レート表(レートチェック用)'!$B$9:$E$26,2,TRUE),IF(I9='換算レート表(レートチェック用)'!$D$8,VLOOKUP(D9,'換算レート表(レートチェック用)'!$B$9:$E$26,3,TRUE),IF(I9='換算レート表(レートチェック用)'!$E$8,VLOOKUP(D9,'換算レート表(レートチェック用)'!$B$9:$E$26,4,TRUE),IF(OR(I9="JPY",I9="円"),1,0)))))</f>
        <v/>
      </c>
      <c r="K9" s="253"/>
      <c r="L9" s="253"/>
      <c r="M9" s="280" t="str">
        <f>IF(K9="","",IF(L9='換算レート表(レートチェック用)'!$C$8,VLOOKUP(D9,'換算レート表(レートチェック用)'!$B$9:$E$26,2,TRUE),IF(L9='換算レート表(レートチェック用)'!$D$8,VLOOKUP(D9,'換算レート表(レートチェック用)'!$B$9:$E$26,3,TRUE),IF(L9='換算レート表(レートチェック用)'!$E$8,VLOOKUP(D9,'換算レート表(レートチェック用)'!$B$9:$E$26,4,TRUE),IF(OR(L9="JPY",L9="円"),1,0)))))</f>
        <v/>
      </c>
      <c r="N9" s="151"/>
      <c r="O9" s="41"/>
      <c r="P9" s="274" t="str">
        <f t="shared" si="0"/>
        <v/>
      </c>
      <c r="Q9" s="257"/>
      <c r="R9" s="268" t="str">
        <f>IF(H9="","",IF(I9='換算レート表(レートチェック用)'!$C$8,VLOOKUP(D9,'換算レート表(レートチェック用)'!$B$9:$E$26,2,TRUE),IF(I9='換算レート表(レートチェック用)'!$D$8,VLOOKUP(D9,'換算レート表(レートチェック用)'!$B$9:$E$26,3,TRUE),IF(I9='換算レート表(レートチェック用)'!$E$8,VLOOKUP(D9,'換算レート表(レートチェック用)'!$B$9:$E$26,4,TRUE),IF(OR(I9="JPY",I9="円"),1,0)))))</f>
        <v/>
      </c>
      <c r="S9" s="269" t="str">
        <f t="shared" si="1"/>
        <v/>
      </c>
      <c r="T9" s="270" t="str">
        <f t="shared" si="2"/>
        <v/>
      </c>
      <c r="U9" s="268" t="str">
        <f>IF(K9="","",IF(L9='換算レート表(レートチェック用)'!$C$8,VLOOKUP(D9,'換算レート表(レートチェック用)'!$B$9:$E$26,2,TRUE),IF(L9='換算レート表(レートチェック用)'!$D$8,VLOOKUP(D9,'換算レート表(レートチェック用)'!$B$9:$E$26,3,TRUE),IF(L9='換算レート表(レートチェック用)'!$E$8,VLOOKUP(D9,'換算レート表(レートチェック用)'!$B$9:$E$26,4,TRUE),IF(OR(L9="JPY",L9="円"),1,0)))))</f>
        <v/>
      </c>
      <c r="V9" s="269" t="str">
        <f t="shared" si="3"/>
        <v/>
      </c>
      <c r="W9" s="271" t="str">
        <f t="shared" si="4"/>
        <v/>
      </c>
      <c r="X9" s="272" t="str">
        <f t="shared" si="5"/>
        <v/>
      </c>
      <c r="Y9" s="258"/>
    </row>
    <row r="10" spans="1:25" ht="18" customHeight="1" x14ac:dyDescent="0.2">
      <c r="A10" s="139" t="s">
        <v>76</v>
      </c>
      <c r="B10" s="145">
        <v>4</v>
      </c>
      <c r="C10" s="146"/>
      <c r="D10" s="146"/>
      <c r="E10" s="179"/>
      <c r="F10" s="179"/>
      <c r="G10" s="179"/>
      <c r="H10" s="149"/>
      <c r="I10" s="255"/>
      <c r="J10" s="268" t="str">
        <f>IF(H10="","",IF(I10='換算レート表(レートチェック用)'!$C$8,VLOOKUP(D10,'換算レート表(レートチェック用)'!$B$9:$E$26,2,TRUE),IF(I10='換算レート表(レートチェック用)'!$D$8,VLOOKUP(D10,'換算レート表(レートチェック用)'!$B$9:$E$26,3,TRUE),IF(I10='換算レート表(レートチェック用)'!$E$8,VLOOKUP(D10,'換算レート表(レートチェック用)'!$B$9:$E$26,4,TRUE),IF(OR(I10="JPY",I10="円"),1,0)))))</f>
        <v/>
      </c>
      <c r="K10" s="253"/>
      <c r="L10" s="253"/>
      <c r="M10" s="280" t="str">
        <f>IF(K10="","",IF(L10='換算レート表(レートチェック用)'!$C$8,VLOOKUP(D10,'換算レート表(レートチェック用)'!$B$9:$E$26,2,TRUE),IF(L10='換算レート表(レートチェック用)'!$D$8,VLOOKUP(D10,'換算レート表(レートチェック用)'!$B$9:$E$26,3,TRUE),IF(L10='換算レート表(レートチェック用)'!$E$8,VLOOKUP(D10,'換算レート表(レートチェック用)'!$B$9:$E$26,4,TRUE),IF(OR(L10="JPY",L10="円"),1,0)))))</f>
        <v/>
      </c>
      <c r="N10" s="151"/>
      <c r="O10" s="41"/>
      <c r="P10" s="274" t="str">
        <f t="shared" si="0"/>
        <v/>
      </c>
      <c r="Q10" s="257"/>
      <c r="R10" s="268" t="str">
        <f>IF(H10="","",IF(I10='換算レート表(レートチェック用)'!$C$8,VLOOKUP(D10,'換算レート表(レートチェック用)'!$B$9:$E$26,2,TRUE),IF(I10='換算レート表(レートチェック用)'!$D$8,VLOOKUP(D10,'換算レート表(レートチェック用)'!$B$9:$E$26,3,TRUE),IF(I10='換算レート表(レートチェック用)'!$E$8,VLOOKUP(D10,'換算レート表(レートチェック用)'!$B$9:$E$26,4,TRUE),IF(OR(I10="JPY",I10="円"),1,0)))))</f>
        <v/>
      </c>
      <c r="S10" s="269" t="str">
        <f t="shared" si="1"/>
        <v/>
      </c>
      <c r="T10" s="270" t="str">
        <f t="shared" si="2"/>
        <v/>
      </c>
      <c r="U10" s="268" t="str">
        <f>IF(K10="","",IF(L10='換算レート表(レートチェック用)'!$C$8,VLOOKUP(D10,'換算レート表(レートチェック用)'!$B$9:$E$26,2,TRUE),IF(L10='換算レート表(レートチェック用)'!$D$8,VLOOKUP(D10,'換算レート表(レートチェック用)'!$B$9:$E$26,3,TRUE),IF(L10='換算レート表(レートチェック用)'!$E$8,VLOOKUP(D10,'換算レート表(レートチェック用)'!$B$9:$E$26,4,TRUE),IF(OR(L10="JPY",L10="円"),1,0)))))</f>
        <v/>
      </c>
      <c r="V10" s="269" t="str">
        <f t="shared" si="3"/>
        <v/>
      </c>
      <c r="W10" s="271" t="str">
        <f t="shared" si="4"/>
        <v/>
      </c>
      <c r="X10" s="272" t="str">
        <f t="shared" si="5"/>
        <v/>
      </c>
      <c r="Y10" s="258"/>
    </row>
    <row r="11" spans="1:25" ht="18" customHeight="1" x14ac:dyDescent="0.2">
      <c r="A11" s="139" t="s">
        <v>76</v>
      </c>
      <c r="B11" s="145">
        <v>5</v>
      </c>
      <c r="C11" s="146"/>
      <c r="D11" s="146"/>
      <c r="E11" s="178"/>
      <c r="F11" s="178"/>
      <c r="G11" s="178"/>
      <c r="H11" s="149"/>
      <c r="I11" s="255"/>
      <c r="J11" s="268" t="str">
        <f>IF(H11="","",IF(I11='換算レート表(レートチェック用)'!$C$8,VLOOKUP(D11,'換算レート表(レートチェック用)'!$B$9:$E$26,2,TRUE),IF(I11='換算レート表(レートチェック用)'!$D$8,VLOOKUP(D11,'換算レート表(レートチェック用)'!$B$9:$E$26,3,TRUE),IF(I11='換算レート表(レートチェック用)'!$E$8,VLOOKUP(D11,'換算レート表(レートチェック用)'!$B$9:$E$26,4,TRUE),IF(OR(I11="JPY",I11="円"),1,0)))))</f>
        <v/>
      </c>
      <c r="K11" s="253"/>
      <c r="L11" s="253"/>
      <c r="M11" s="280" t="str">
        <f>IF(K11="","",IF(L11='換算レート表(レートチェック用)'!$C$8,VLOOKUP(D11,'換算レート表(レートチェック用)'!$B$9:$E$26,2,TRUE),IF(L11='換算レート表(レートチェック用)'!$D$8,VLOOKUP(D11,'換算レート表(レートチェック用)'!$B$9:$E$26,3,TRUE),IF(L11='換算レート表(レートチェック用)'!$E$8,VLOOKUP(D11,'換算レート表(レートチェック用)'!$B$9:$E$26,4,TRUE),IF(OR(L11="JPY",L11="円"),1,0)))))</f>
        <v/>
      </c>
      <c r="N11" s="151"/>
      <c r="O11" s="41"/>
      <c r="P11" s="274" t="str">
        <f t="shared" si="0"/>
        <v/>
      </c>
      <c r="Q11" s="257"/>
      <c r="R11" s="268" t="str">
        <f>IF(H11="","",IF(I11='換算レート表(レートチェック用)'!$C$8,VLOOKUP(D11,'換算レート表(レートチェック用)'!$B$9:$E$26,2,TRUE),IF(I11='換算レート表(レートチェック用)'!$D$8,VLOOKUP(D11,'換算レート表(レートチェック用)'!$B$9:$E$26,3,TRUE),IF(I11='換算レート表(レートチェック用)'!$E$8,VLOOKUP(D11,'換算レート表(レートチェック用)'!$B$9:$E$26,4,TRUE),IF(OR(I11="JPY",I11="円"),1,0)))))</f>
        <v/>
      </c>
      <c r="S11" s="269" t="str">
        <f t="shared" si="1"/>
        <v/>
      </c>
      <c r="T11" s="270" t="str">
        <f t="shared" si="2"/>
        <v/>
      </c>
      <c r="U11" s="268" t="str">
        <f>IF(K11="","",IF(L11='換算レート表(レートチェック用)'!$C$8,VLOOKUP(D11,'換算レート表(レートチェック用)'!$B$9:$E$26,2,TRUE),IF(L11='換算レート表(レートチェック用)'!$D$8,VLOOKUP(D11,'換算レート表(レートチェック用)'!$B$9:$E$26,3,TRUE),IF(L11='換算レート表(レートチェック用)'!$E$8,VLOOKUP(D11,'換算レート表(レートチェック用)'!$B$9:$E$26,4,TRUE),IF(OR(L11="JPY",L11="円"),1,0)))))</f>
        <v/>
      </c>
      <c r="V11" s="269" t="str">
        <f t="shared" si="3"/>
        <v/>
      </c>
      <c r="W11" s="271" t="str">
        <f t="shared" si="4"/>
        <v/>
      </c>
      <c r="X11" s="272" t="str">
        <f t="shared" si="5"/>
        <v/>
      </c>
      <c r="Y11" s="258"/>
    </row>
    <row r="12" spans="1:25" ht="18" customHeight="1" x14ac:dyDescent="0.2">
      <c r="A12" s="139" t="s">
        <v>76</v>
      </c>
      <c r="B12" s="145">
        <v>6</v>
      </c>
      <c r="C12" s="146"/>
      <c r="D12" s="146"/>
      <c r="E12" s="178"/>
      <c r="F12" s="178"/>
      <c r="G12" s="178"/>
      <c r="H12" s="149"/>
      <c r="I12" s="255"/>
      <c r="J12" s="268" t="str">
        <f>IF(H12="","",IF(I12='換算レート表(レートチェック用)'!$C$8,VLOOKUP(D12,'換算レート表(レートチェック用)'!$B$9:$E$26,2,TRUE),IF(I12='換算レート表(レートチェック用)'!$D$8,VLOOKUP(D12,'換算レート表(レートチェック用)'!$B$9:$E$26,3,TRUE),IF(I12='換算レート表(レートチェック用)'!$E$8,VLOOKUP(D12,'換算レート表(レートチェック用)'!$B$9:$E$26,4,TRUE),IF(OR(I12="JPY",I12="円"),1,0)))))</f>
        <v/>
      </c>
      <c r="K12" s="253"/>
      <c r="L12" s="253"/>
      <c r="M12" s="280" t="str">
        <f>IF(K12="","",IF(L12='換算レート表(レートチェック用)'!$C$8,VLOOKUP(D12,'換算レート表(レートチェック用)'!$B$9:$E$26,2,TRUE),IF(L12='換算レート表(レートチェック用)'!$D$8,VLOOKUP(D12,'換算レート表(レートチェック用)'!$B$9:$E$26,3,TRUE),IF(L12='換算レート表(レートチェック用)'!$E$8,VLOOKUP(D12,'換算レート表(レートチェック用)'!$B$9:$E$26,4,TRUE),IF(OR(L12="JPY",L12="円"),1,0)))))</f>
        <v/>
      </c>
      <c r="N12" s="151"/>
      <c r="O12" s="41"/>
      <c r="P12" s="274" t="str">
        <f t="shared" si="0"/>
        <v/>
      </c>
      <c r="Q12" s="257"/>
      <c r="R12" s="268" t="str">
        <f>IF(H12="","",IF(I12='換算レート表(レートチェック用)'!$C$8,VLOOKUP(D12,'換算レート表(レートチェック用)'!$B$9:$E$26,2,TRUE),IF(I12='換算レート表(レートチェック用)'!$D$8,VLOOKUP(D12,'換算レート表(レートチェック用)'!$B$9:$E$26,3,TRUE),IF(I12='換算レート表(レートチェック用)'!$E$8,VLOOKUP(D12,'換算レート表(レートチェック用)'!$B$9:$E$26,4,TRUE),IF(OR(I12="JPY",I12="円"),1,0)))))</f>
        <v/>
      </c>
      <c r="S12" s="269" t="str">
        <f t="shared" si="1"/>
        <v/>
      </c>
      <c r="T12" s="270" t="str">
        <f t="shared" si="2"/>
        <v/>
      </c>
      <c r="U12" s="268" t="str">
        <f>IF(K12="","",IF(L12='換算レート表(レートチェック用)'!$C$8,VLOOKUP(D12,'換算レート表(レートチェック用)'!$B$9:$E$26,2,TRUE),IF(L12='換算レート表(レートチェック用)'!$D$8,VLOOKUP(D12,'換算レート表(レートチェック用)'!$B$9:$E$26,3,TRUE),IF(L12='換算レート表(レートチェック用)'!$E$8,VLOOKUP(D12,'換算レート表(レートチェック用)'!$B$9:$E$26,4,TRUE),IF(OR(L12="JPY",L12="円"),1,0)))))</f>
        <v/>
      </c>
      <c r="V12" s="269" t="str">
        <f t="shared" si="3"/>
        <v/>
      </c>
      <c r="W12" s="271" t="str">
        <f t="shared" si="4"/>
        <v/>
      </c>
      <c r="X12" s="272" t="str">
        <f t="shared" si="5"/>
        <v/>
      </c>
      <c r="Y12" s="258"/>
    </row>
    <row r="13" spans="1:25" ht="18" customHeight="1" x14ac:dyDescent="0.2">
      <c r="A13" s="139" t="s">
        <v>76</v>
      </c>
      <c r="B13" s="145">
        <v>7</v>
      </c>
      <c r="C13" s="146"/>
      <c r="D13" s="146"/>
      <c r="E13" s="178"/>
      <c r="F13" s="178"/>
      <c r="G13" s="178"/>
      <c r="H13" s="149"/>
      <c r="I13" s="255"/>
      <c r="J13" s="268" t="str">
        <f>IF(H13="","",IF(I13='換算レート表(レートチェック用)'!$C$8,VLOOKUP(D13,'換算レート表(レートチェック用)'!$B$9:$E$26,2,TRUE),IF(I13='換算レート表(レートチェック用)'!$D$8,VLOOKUP(D13,'換算レート表(レートチェック用)'!$B$9:$E$26,3,TRUE),IF(I13='換算レート表(レートチェック用)'!$E$8,VLOOKUP(D13,'換算レート表(レートチェック用)'!$B$9:$E$26,4,TRUE),IF(OR(I13="JPY",I13="円"),1,0)))))</f>
        <v/>
      </c>
      <c r="K13" s="253"/>
      <c r="L13" s="253"/>
      <c r="M13" s="280" t="str">
        <f>IF(K13="","",IF(L13='換算レート表(レートチェック用)'!$C$8,VLOOKUP(D13,'換算レート表(レートチェック用)'!$B$9:$E$26,2,TRUE),IF(L13='換算レート表(レートチェック用)'!$D$8,VLOOKUP(D13,'換算レート表(レートチェック用)'!$B$9:$E$26,3,TRUE),IF(L13='換算レート表(レートチェック用)'!$E$8,VLOOKUP(D13,'換算レート表(レートチェック用)'!$B$9:$E$26,4,TRUE),IF(OR(L13="JPY",L13="円"),1,0)))))</f>
        <v/>
      </c>
      <c r="N13" s="151"/>
      <c r="O13" s="41"/>
      <c r="P13" s="274" t="str">
        <f t="shared" si="0"/>
        <v/>
      </c>
      <c r="Q13" s="257"/>
      <c r="R13" s="268" t="str">
        <f>IF(H13="","",IF(I13='換算レート表(レートチェック用)'!$C$8,VLOOKUP(D13,'換算レート表(レートチェック用)'!$B$9:$E$26,2,TRUE),IF(I13='換算レート表(レートチェック用)'!$D$8,VLOOKUP(D13,'換算レート表(レートチェック用)'!$B$9:$E$26,3,TRUE),IF(I13='換算レート表(レートチェック用)'!$E$8,VLOOKUP(D13,'換算レート表(レートチェック用)'!$B$9:$E$26,4,TRUE),IF(OR(I13="JPY",I13="円"),1,0)))))</f>
        <v/>
      </c>
      <c r="S13" s="269" t="str">
        <f t="shared" si="1"/>
        <v/>
      </c>
      <c r="T13" s="270" t="str">
        <f t="shared" si="2"/>
        <v/>
      </c>
      <c r="U13" s="268" t="str">
        <f>IF(K13="","",IF(L13='換算レート表(レートチェック用)'!$C$8,VLOOKUP(D13,'換算レート表(レートチェック用)'!$B$9:$E$26,2,TRUE),IF(L13='換算レート表(レートチェック用)'!$D$8,VLOOKUP(D13,'換算レート表(レートチェック用)'!$B$9:$E$26,3,TRUE),IF(L13='換算レート表(レートチェック用)'!$E$8,VLOOKUP(D13,'換算レート表(レートチェック用)'!$B$9:$E$26,4,TRUE),IF(OR(L13="JPY",L13="円"),1,0)))))</f>
        <v/>
      </c>
      <c r="V13" s="269" t="str">
        <f t="shared" si="3"/>
        <v/>
      </c>
      <c r="W13" s="271" t="str">
        <f t="shared" si="4"/>
        <v/>
      </c>
      <c r="X13" s="272" t="str">
        <f t="shared" si="5"/>
        <v/>
      </c>
      <c r="Y13" s="258"/>
    </row>
    <row r="14" spans="1:25" ht="18" customHeight="1" x14ac:dyDescent="0.2">
      <c r="A14" s="139" t="s">
        <v>76</v>
      </c>
      <c r="B14" s="145">
        <v>8</v>
      </c>
      <c r="C14" s="146"/>
      <c r="D14" s="146"/>
      <c r="E14" s="178"/>
      <c r="F14" s="178"/>
      <c r="G14" s="178"/>
      <c r="H14" s="149"/>
      <c r="I14" s="255"/>
      <c r="J14" s="268" t="str">
        <f>IF(H14="","",IF(I14='換算レート表(レートチェック用)'!$C$8,VLOOKUP(D14,'換算レート表(レートチェック用)'!$B$9:$E$26,2,TRUE),IF(I14='換算レート表(レートチェック用)'!$D$8,VLOOKUP(D14,'換算レート表(レートチェック用)'!$B$9:$E$26,3,TRUE),IF(I14='換算レート表(レートチェック用)'!$E$8,VLOOKUP(D14,'換算レート表(レートチェック用)'!$B$9:$E$26,4,TRUE),IF(OR(I14="JPY",I14="円"),1,0)))))</f>
        <v/>
      </c>
      <c r="K14" s="253"/>
      <c r="L14" s="253"/>
      <c r="M14" s="280" t="str">
        <f>IF(K14="","",IF(L14='換算レート表(レートチェック用)'!$C$8,VLOOKUP(D14,'換算レート表(レートチェック用)'!$B$9:$E$26,2,TRUE),IF(L14='換算レート表(レートチェック用)'!$D$8,VLOOKUP(D14,'換算レート表(レートチェック用)'!$B$9:$E$26,3,TRUE),IF(L14='換算レート表(レートチェック用)'!$E$8,VLOOKUP(D14,'換算レート表(レートチェック用)'!$B$9:$E$26,4,TRUE),IF(OR(L14="JPY",L14="円"),1,0)))))</f>
        <v/>
      </c>
      <c r="N14" s="151"/>
      <c r="O14" s="41"/>
      <c r="P14" s="274" t="str">
        <f t="shared" si="0"/>
        <v/>
      </c>
      <c r="Q14" s="257"/>
      <c r="R14" s="268" t="str">
        <f>IF(H14="","",IF(I14='換算レート表(レートチェック用)'!$C$8,VLOOKUP(D14,'換算レート表(レートチェック用)'!$B$9:$E$26,2,TRUE),IF(I14='換算レート表(レートチェック用)'!$D$8,VLOOKUP(D14,'換算レート表(レートチェック用)'!$B$9:$E$26,3,TRUE),IF(I14='換算レート表(レートチェック用)'!$E$8,VLOOKUP(D14,'換算レート表(レートチェック用)'!$B$9:$E$26,4,TRUE),IF(OR(I14="JPY",I14="円"),1,0)))))</f>
        <v/>
      </c>
      <c r="S14" s="269" t="str">
        <f t="shared" si="1"/>
        <v/>
      </c>
      <c r="T14" s="270" t="str">
        <f t="shared" si="2"/>
        <v/>
      </c>
      <c r="U14" s="268" t="str">
        <f>IF(K14="","",IF(L14='換算レート表(レートチェック用)'!$C$8,VLOOKUP(D14,'換算レート表(レートチェック用)'!$B$9:$E$26,2,TRUE),IF(L14='換算レート表(レートチェック用)'!$D$8,VLOOKUP(D14,'換算レート表(レートチェック用)'!$B$9:$E$26,3,TRUE),IF(L14='換算レート表(レートチェック用)'!$E$8,VLOOKUP(D14,'換算レート表(レートチェック用)'!$B$9:$E$26,4,TRUE),IF(OR(L14="JPY",L14="円"),1,0)))))</f>
        <v/>
      </c>
      <c r="V14" s="269" t="str">
        <f t="shared" si="3"/>
        <v/>
      </c>
      <c r="W14" s="271" t="str">
        <f t="shared" si="4"/>
        <v/>
      </c>
      <c r="X14" s="272" t="str">
        <f t="shared" si="5"/>
        <v/>
      </c>
      <c r="Y14" s="258"/>
    </row>
    <row r="15" spans="1:25" ht="18" customHeight="1" x14ac:dyDescent="0.2">
      <c r="A15" s="139" t="s">
        <v>76</v>
      </c>
      <c r="B15" s="145">
        <v>9</v>
      </c>
      <c r="C15" s="146"/>
      <c r="D15" s="146"/>
      <c r="E15" s="178"/>
      <c r="F15" s="178"/>
      <c r="G15" s="178"/>
      <c r="H15" s="149"/>
      <c r="I15" s="255"/>
      <c r="J15" s="268" t="str">
        <f>IF(H15="","",IF(I15='換算レート表(レートチェック用)'!$C$8,VLOOKUP(D15,'換算レート表(レートチェック用)'!$B$9:$E$26,2,TRUE),IF(I15='換算レート表(レートチェック用)'!$D$8,VLOOKUP(D15,'換算レート表(レートチェック用)'!$B$9:$E$26,3,TRUE),IF(I15='換算レート表(レートチェック用)'!$E$8,VLOOKUP(D15,'換算レート表(レートチェック用)'!$B$9:$E$26,4,TRUE),IF(OR(I15="JPY",I15="円"),1,0)))))</f>
        <v/>
      </c>
      <c r="K15" s="253"/>
      <c r="L15" s="253"/>
      <c r="M15" s="280" t="str">
        <f>IF(K15="","",IF(L15='換算レート表(レートチェック用)'!$C$8,VLOOKUP(D15,'換算レート表(レートチェック用)'!$B$9:$E$26,2,TRUE),IF(L15='換算レート表(レートチェック用)'!$D$8,VLOOKUP(D15,'換算レート表(レートチェック用)'!$B$9:$E$26,3,TRUE),IF(L15='換算レート表(レートチェック用)'!$E$8,VLOOKUP(D15,'換算レート表(レートチェック用)'!$B$9:$E$26,4,TRUE),IF(OR(L15="JPY",L15="円"),1,0)))))</f>
        <v/>
      </c>
      <c r="N15" s="151"/>
      <c r="O15" s="41"/>
      <c r="P15" s="274" t="str">
        <f t="shared" si="0"/>
        <v/>
      </c>
      <c r="Q15" s="257"/>
      <c r="R15" s="268" t="str">
        <f>IF(H15="","",IF(I15='換算レート表(レートチェック用)'!$C$8,VLOOKUP(D15,'換算レート表(レートチェック用)'!$B$9:$E$26,2,TRUE),IF(I15='換算レート表(レートチェック用)'!$D$8,VLOOKUP(D15,'換算レート表(レートチェック用)'!$B$9:$E$26,3,TRUE),IF(I15='換算レート表(レートチェック用)'!$E$8,VLOOKUP(D15,'換算レート表(レートチェック用)'!$B$9:$E$26,4,TRUE),IF(OR(I15="JPY",I15="円"),1,0)))))</f>
        <v/>
      </c>
      <c r="S15" s="269" t="str">
        <f t="shared" si="1"/>
        <v/>
      </c>
      <c r="T15" s="270" t="str">
        <f t="shared" si="2"/>
        <v/>
      </c>
      <c r="U15" s="268" t="str">
        <f>IF(K15="","",IF(L15='換算レート表(レートチェック用)'!$C$8,VLOOKUP(D15,'換算レート表(レートチェック用)'!$B$9:$E$26,2,TRUE),IF(L15='換算レート表(レートチェック用)'!$D$8,VLOOKUP(D15,'換算レート表(レートチェック用)'!$B$9:$E$26,3,TRUE),IF(L15='換算レート表(レートチェック用)'!$E$8,VLOOKUP(D15,'換算レート表(レートチェック用)'!$B$9:$E$26,4,TRUE),IF(OR(L15="JPY",L15="円"),1,0)))))</f>
        <v/>
      </c>
      <c r="V15" s="269" t="str">
        <f t="shared" si="3"/>
        <v/>
      </c>
      <c r="W15" s="271" t="str">
        <f t="shared" si="4"/>
        <v/>
      </c>
      <c r="X15" s="272" t="str">
        <f t="shared" si="5"/>
        <v/>
      </c>
      <c r="Y15" s="258"/>
    </row>
    <row r="16" spans="1:25" ht="18" customHeight="1" x14ac:dyDescent="0.2">
      <c r="A16" s="139" t="s">
        <v>76</v>
      </c>
      <c r="B16" s="145">
        <v>10</v>
      </c>
      <c r="C16" s="146"/>
      <c r="D16" s="146"/>
      <c r="E16" s="178"/>
      <c r="F16" s="178"/>
      <c r="G16" s="178"/>
      <c r="H16" s="149"/>
      <c r="I16" s="255"/>
      <c r="J16" s="268" t="str">
        <f>IF(H16="","",IF(I16='換算レート表(レートチェック用)'!$C$8,VLOOKUP(D16,'換算レート表(レートチェック用)'!$B$9:$E$26,2,TRUE),IF(I16='換算レート表(レートチェック用)'!$D$8,VLOOKUP(D16,'換算レート表(レートチェック用)'!$B$9:$E$26,3,TRUE),IF(I16='換算レート表(レートチェック用)'!$E$8,VLOOKUP(D16,'換算レート表(レートチェック用)'!$B$9:$E$26,4,TRUE),IF(OR(I16="JPY",I16="円"),1,0)))))</f>
        <v/>
      </c>
      <c r="K16" s="253"/>
      <c r="L16" s="253"/>
      <c r="M16" s="280" t="str">
        <f>IF(K16="","",IF(L16='換算レート表(レートチェック用)'!$C$8,VLOOKUP(D16,'換算レート表(レートチェック用)'!$B$9:$E$26,2,TRUE),IF(L16='換算レート表(レートチェック用)'!$D$8,VLOOKUP(D16,'換算レート表(レートチェック用)'!$B$9:$E$26,3,TRUE),IF(L16='換算レート表(レートチェック用)'!$E$8,VLOOKUP(D16,'換算レート表(レートチェック用)'!$B$9:$E$26,4,TRUE),IF(OR(L16="JPY",L16="円"),1,0)))))</f>
        <v/>
      </c>
      <c r="N16" s="151"/>
      <c r="O16" s="41"/>
      <c r="P16" s="274" t="str">
        <f t="shared" si="0"/>
        <v/>
      </c>
      <c r="Q16" s="257"/>
      <c r="R16" s="268" t="str">
        <f>IF(H16="","",IF(I16='換算レート表(レートチェック用)'!$C$8,VLOOKUP(D16,'換算レート表(レートチェック用)'!$B$9:$E$26,2,TRUE),IF(I16='換算レート表(レートチェック用)'!$D$8,VLOOKUP(D16,'換算レート表(レートチェック用)'!$B$9:$E$26,3,TRUE),IF(I16='換算レート表(レートチェック用)'!$E$8,VLOOKUP(D16,'換算レート表(レートチェック用)'!$B$9:$E$26,4,TRUE),IF(OR(I16="JPY",I16="円"),1,0)))))</f>
        <v/>
      </c>
      <c r="S16" s="269" t="str">
        <f t="shared" si="1"/>
        <v/>
      </c>
      <c r="T16" s="270" t="str">
        <f t="shared" si="2"/>
        <v/>
      </c>
      <c r="U16" s="268" t="str">
        <f>IF(K16="","",IF(L16='換算レート表(レートチェック用)'!$C$8,VLOOKUP(D16,'換算レート表(レートチェック用)'!$B$9:$E$26,2,TRUE),IF(L16='換算レート表(レートチェック用)'!$D$8,VLOOKUP(D16,'換算レート表(レートチェック用)'!$B$9:$E$26,3,TRUE),IF(L16='換算レート表(レートチェック用)'!$E$8,VLOOKUP(D16,'換算レート表(レートチェック用)'!$B$9:$E$26,4,TRUE),IF(OR(L16="JPY",L16="円"),1,0)))))</f>
        <v/>
      </c>
      <c r="V16" s="269" t="str">
        <f t="shared" si="3"/>
        <v/>
      </c>
      <c r="W16" s="271" t="str">
        <f t="shared" si="4"/>
        <v/>
      </c>
      <c r="X16" s="272" t="str">
        <f t="shared" si="5"/>
        <v/>
      </c>
      <c r="Y16" s="258"/>
    </row>
    <row r="17" spans="1:25" ht="18" customHeight="1" x14ac:dyDescent="0.2">
      <c r="A17" s="139" t="s">
        <v>76</v>
      </c>
      <c r="B17" s="145">
        <v>11</v>
      </c>
      <c r="C17" s="146"/>
      <c r="D17" s="146"/>
      <c r="E17" s="178"/>
      <c r="F17" s="178"/>
      <c r="G17" s="178"/>
      <c r="H17" s="149"/>
      <c r="I17" s="255"/>
      <c r="J17" s="268" t="str">
        <f>IF(H17="","",IF(I17='換算レート表(レートチェック用)'!$C$8,VLOOKUP(D17,'換算レート表(レートチェック用)'!$B$9:$E$26,2,TRUE),IF(I17='換算レート表(レートチェック用)'!$D$8,VLOOKUP(D17,'換算レート表(レートチェック用)'!$B$9:$E$26,3,TRUE),IF(I17='換算レート表(レートチェック用)'!$E$8,VLOOKUP(D17,'換算レート表(レートチェック用)'!$B$9:$E$26,4,TRUE),IF(OR(I17="JPY",I17="円"),1,0)))))</f>
        <v/>
      </c>
      <c r="K17" s="253"/>
      <c r="L17" s="253"/>
      <c r="M17" s="280" t="str">
        <f>IF(K17="","",IF(L17='換算レート表(レートチェック用)'!$C$8,VLOOKUP(D17,'換算レート表(レートチェック用)'!$B$9:$E$26,2,TRUE),IF(L17='換算レート表(レートチェック用)'!$D$8,VLOOKUP(D17,'換算レート表(レートチェック用)'!$B$9:$E$26,3,TRUE),IF(L17='換算レート表(レートチェック用)'!$E$8,VLOOKUP(D17,'換算レート表(レートチェック用)'!$B$9:$E$26,4,TRUE),IF(OR(L17="JPY",L17="円"),1,0)))))</f>
        <v/>
      </c>
      <c r="N17" s="151"/>
      <c r="O17" s="41"/>
      <c r="P17" s="274" t="str">
        <f t="shared" si="0"/>
        <v/>
      </c>
      <c r="Q17" s="257"/>
      <c r="R17" s="268" t="str">
        <f>IF(H17="","",IF(I17='換算レート表(レートチェック用)'!$C$8,VLOOKUP(D17,'換算レート表(レートチェック用)'!$B$9:$E$26,2,TRUE),IF(I17='換算レート表(レートチェック用)'!$D$8,VLOOKUP(D17,'換算レート表(レートチェック用)'!$B$9:$E$26,3,TRUE),IF(I17='換算レート表(レートチェック用)'!$E$8,VLOOKUP(D17,'換算レート表(レートチェック用)'!$B$9:$E$26,4,TRUE),IF(OR(I17="JPY",I17="円"),1,0)))))</f>
        <v/>
      </c>
      <c r="S17" s="269" t="str">
        <f t="shared" si="1"/>
        <v/>
      </c>
      <c r="T17" s="270" t="str">
        <f t="shared" si="2"/>
        <v/>
      </c>
      <c r="U17" s="268" t="str">
        <f>IF(K17="","",IF(L17='換算レート表(レートチェック用)'!$C$8,VLOOKUP(D17,'換算レート表(レートチェック用)'!$B$9:$E$26,2,TRUE),IF(L17='換算レート表(レートチェック用)'!$D$8,VLOOKUP(D17,'換算レート表(レートチェック用)'!$B$9:$E$26,3,TRUE),IF(L17='換算レート表(レートチェック用)'!$E$8,VLOOKUP(D17,'換算レート表(レートチェック用)'!$B$9:$E$26,4,TRUE),IF(OR(L17="JPY",L17="円"),1,0)))))</f>
        <v/>
      </c>
      <c r="V17" s="269" t="str">
        <f t="shared" si="3"/>
        <v/>
      </c>
      <c r="W17" s="271" t="str">
        <f t="shared" si="4"/>
        <v/>
      </c>
      <c r="X17" s="272" t="str">
        <f t="shared" si="5"/>
        <v/>
      </c>
      <c r="Y17" s="258"/>
    </row>
    <row r="18" spans="1:25" ht="18" customHeight="1" x14ac:dyDescent="0.2">
      <c r="A18" s="139" t="s">
        <v>76</v>
      </c>
      <c r="B18" s="145">
        <v>12</v>
      </c>
      <c r="C18" s="146"/>
      <c r="D18" s="146"/>
      <c r="E18" s="178"/>
      <c r="F18" s="178"/>
      <c r="G18" s="178"/>
      <c r="H18" s="149"/>
      <c r="I18" s="255"/>
      <c r="J18" s="268" t="str">
        <f>IF(H18="","",IF(I18='換算レート表(レートチェック用)'!$C$8,VLOOKUP(D18,'換算レート表(レートチェック用)'!$B$9:$E$26,2,TRUE),IF(I18='換算レート表(レートチェック用)'!$D$8,VLOOKUP(D18,'換算レート表(レートチェック用)'!$B$9:$E$26,3,TRUE),IF(I18='換算レート表(レートチェック用)'!$E$8,VLOOKUP(D18,'換算レート表(レートチェック用)'!$B$9:$E$26,4,TRUE),IF(OR(I18="JPY",I18="円"),1,0)))))</f>
        <v/>
      </c>
      <c r="K18" s="253"/>
      <c r="L18" s="253"/>
      <c r="M18" s="280" t="str">
        <f>IF(K18="","",IF(L18='換算レート表(レートチェック用)'!$C$8,VLOOKUP(D18,'換算レート表(レートチェック用)'!$B$9:$E$26,2,TRUE),IF(L18='換算レート表(レートチェック用)'!$D$8,VLOOKUP(D18,'換算レート表(レートチェック用)'!$B$9:$E$26,3,TRUE),IF(L18='換算レート表(レートチェック用)'!$E$8,VLOOKUP(D18,'換算レート表(レートチェック用)'!$B$9:$E$26,4,TRUE),IF(OR(L18="JPY",L18="円"),1,0)))))</f>
        <v/>
      </c>
      <c r="N18" s="151"/>
      <c r="O18" s="41"/>
      <c r="P18" s="274" t="str">
        <f t="shared" si="0"/>
        <v/>
      </c>
      <c r="Q18" s="257"/>
      <c r="R18" s="268" t="str">
        <f>IF(H18="","",IF(I18='換算レート表(レートチェック用)'!$C$8,VLOOKUP(D18,'換算レート表(レートチェック用)'!$B$9:$E$26,2,TRUE),IF(I18='換算レート表(レートチェック用)'!$D$8,VLOOKUP(D18,'換算レート表(レートチェック用)'!$B$9:$E$26,3,TRUE),IF(I18='換算レート表(レートチェック用)'!$E$8,VLOOKUP(D18,'換算レート表(レートチェック用)'!$B$9:$E$26,4,TRUE),IF(OR(I18="JPY",I18="円"),1,0)))))</f>
        <v/>
      </c>
      <c r="S18" s="269" t="str">
        <f t="shared" si="1"/>
        <v/>
      </c>
      <c r="T18" s="270" t="str">
        <f t="shared" si="2"/>
        <v/>
      </c>
      <c r="U18" s="268" t="str">
        <f>IF(K18="","",IF(L18='換算レート表(レートチェック用)'!$C$8,VLOOKUP(D18,'換算レート表(レートチェック用)'!$B$9:$E$26,2,TRUE),IF(L18='換算レート表(レートチェック用)'!$D$8,VLOOKUP(D18,'換算レート表(レートチェック用)'!$B$9:$E$26,3,TRUE),IF(L18='換算レート表(レートチェック用)'!$E$8,VLOOKUP(D18,'換算レート表(レートチェック用)'!$B$9:$E$26,4,TRUE),IF(OR(L18="JPY",L18="円"),1,0)))))</f>
        <v/>
      </c>
      <c r="V18" s="269" t="str">
        <f t="shared" si="3"/>
        <v/>
      </c>
      <c r="W18" s="271" t="str">
        <f t="shared" si="4"/>
        <v/>
      </c>
      <c r="X18" s="272" t="str">
        <f t="shared" si="5"/>
        <v/>
      </c>
      <c r="Y18" s="258"/>
    </row>
    <row r="19" spans="1:25" ht="18" customHeight="1" x14ac:dyDescent="0.2">
      <c r="A19" s="139" t="s">
        <v>76</v>
      </c>
      <c r="B19" s="145">
        <v>13</v>
      </c>
      <c r="C19" s="146"/>
      <c r="D19" s="146"/>
      <c r="E19" s="178"/>
      <c r="F19" s="178"/>
      <c r="G19" s="178"/>
      <c r="H19" s="149"/>
      <c r="I19" s="255"/>
      <c r="J19" s="268" t="str">
        <f>IF(H19="","",IF(I19='換算レート表(レートチェック用)'!$C$8,VLOOKUP(D19,'換算レート表(レートチェック用)'!$B$9:$E$26,2,TRUE),IF(I19='換算レート表(レートチェック用)'!$D$8,VLOOKUP(D19,'換算レート表(レートチェック用)'!$B$9:$E$26,3,TRUE),IF(I19='換算レート表(レートチェック用)'!$E$8,VLOOKUP(D19,'換算レート表(レートチェック用)'!$B$9:$E$26,4,TRUE),IF(OR(I19="JPY",I19="円"),1,0)))))</f>
        <v/>
      </c>
      <c r="K19" s="253"/>
      <c r="L19" s="253"/>
      <c r="M19" s="280" t="str">
        <f>IF(K19="","",IF(L19='換算レート表(レートチェック用)'!$C$8,VLOOKUP(D19,'換算レート表(レートチェック用)'!$B$9:$E$26,2,TRUE),IF(L19='換算レート表(レートチェック用)'!$D$8,VLOOKUP(D19,'換算レート表(レートチェック用)'!$B$9:$E$26,3,TRUE),IF(L19='換算レート表(レートチェック用)'!$E$8,VLOOKUP(D19,'換算レート表(レートチェック用)'!$B$9:$E$26,4,TRUE),IF(OR(L19="JPY",L19="円"),1,0)))))</f>
        <v/>
      </c>
      <c r="N19" s="151"/>
      <c r="O19" s="41"/>
      <c r="P19" s="274" t="str">
        <f t="shared" si="0"/>
        <v/>
      </c>
      <c r="Q19" s="257"/>
      <c r="R19" s="268" t="str">
        <f>IF(H19="","",IF(I19='換算レート表(レートチェック用)'!$C$8,VLOOKUP(D19,'換算レート表(レートチェック用)'!$B$9:$E$26,2,TRUE),IF(I19='換算レート表(レートチェック用)'!$D$8,VLOOKUP(D19,'換算レート表(レートチェック用)'!$B$9:$E$26,3,TRUE),IF(I19='換算レート表(レートチェック用)'!$E$8,VLOOKUP(D19,'換算レート表(レートチェック用)'!$B$9:$E$26,4,TRUE),IF(OR(I19="JPY",I19="円"),1,0)))))</f>
        <v/>
      </c>
      <c r="S19" s="269" t="str">
        <f t="shared" si="1"/>
        <v/>
      </c>
      <c r="T19" s="270" t="str">
        <f t="shared" si="2"/>
        <v/>
      </c>
      <c r="U19" s="268" t="str">
        <f>IF(K19="","",IF(L19='換算レート表(レートチェック用)'!$C$8,VLOOKUP(D19,'換算レート表(レートチェック用)'!$B$9:$E$26,2,TRUE),IF(L19='換算レート表(レートチェック用)'!$D$8,VLOOKUP(D19,'換算レート表(レートチェック用)'!$B$9:$E$26,3,TRUE),IF(L19='換算レート表(レートチェック用)'!$E$8,VLOOKUP(D19,'換算レート表(レートチェック用)'!$B$9:$E$26,4,TRUE),IF(OR(L19="JPY",L19="円"),1,0)))))</f>
        <v/>
      </c>
      <c r="V19" s="269" t="str">
        <f t="shared" si="3"/>
        <v/>
      </c>
      <c r="W19" s="271" t="str">
        <f t="shared" si="4"/>
        <v/>
      </c>
      <c r="X19" s="272" t="str">
        <f t="shared" si="5"/>
        <v/>
      </c>
      <c r="Y19" s="258"/>
    </row>
    <row r="20" spans="1:25" ht="18" customHeight="1" x14ac:dyDescent="0.2">
      <c r="A20" s="139" t="s">
        <v>76</v>
      </c>
      <c r="B20" s="145">
        <v>14</v>
      </c>
      <c r="C20" s="146"/>
      <c r="D20" s="146"/>
      <c r="E20" s="178"/>
      <c r="F20" s="178"/>
      <c r="G20" s="178"/>
      <c r="H20" s="149"/>
      <c r="I20" s="255"/>
      <c r="J20" s="268" t="str">
        <f>IF(H20="","",IF(I20='換算レート表(レートチェック用)'!$C$8,VLOOKUP(D20,'換算レート表(レートチェック用)'!$B$9:$E$26,2,TRUE),IF(I20='換算レート表(レートチェック用)'!$D$8,VLOOKUP(D20,'換算レート表(レートチェック用)'!$B$9:$E$26,3,TRUE),IF(I20='換算レート表(レートチェック用)'!$E$8,VLOOKUP(D20,'換算レート表(レートチェック用)'!$B$9:$E$26,4,TRUE),IF(OR(I20="JPY",I20="円"),1,0)))))</f>
        <v/>
      </c>
      <c r="K20" s="253"/>
      <c r="L20" s="253"/>
      <c r="M20" s="280" t="str">
        <f>IF(K20="","",IF(L20='換算レート表(レートチェック用)'!$C$8,VLOOKUP(D20,'換算レート表(レートチェック用)'!$B$9:$E$26,2,TRUE),IF(L20='換算レート表(レートチェック用)'!$D$8,VLOOKUP(D20,'換算レート表(レートチェック用)'!$B$9:$E$26,3,TRUE),IF(L20='換算レート表(レートチェック用)'!$E$8,VLOOKUP(D20,'換算レート表(レートチェック用)'!$B$9:$E$26,4,TRUE),IF(OR(L20="JPY",L20="円"),1,0)))))</f>
        <v/>
      </c>
      <c r="N20" s="151"/>
      <c r="O20" s="41"/>
      <c r="P20" s="274" t="str">
        <f t="shared" si="0"/>
        <v/>
      </c>
      <c r="Q20" s="257"/>
      <c r="R20" s="268" t="str">
        <f>IF(H20="","",IF(I20='換算レート表(レートチェック用)'!$C$8,VLOOKUP(D20,'換算レート表(レートチェック用)'!$B$9:$E$26,2,TRUE),IF(I20='換算レート表(レートチェック用)'!$D$8,VLOOKUP(D20,'換算レート表(レートチェック用)'!$B$9:$E$26,3,TRUE),IF(I20='換算レート表(レートチェック用)'!$E$8,VLOOKUP(D20,'換算レート表(レートチェック用)'!$B$9:$E$26,4,TRUE),IF(OR(I20="JPY",I20="円"),1,0)))))</f>
        <v/>
      </c>
      <c r="S20" s="269" t="str">
        <f t="shared" si="1"/>
        <v/>
      </c>
      <c r="T20" s="270" t="str">
        <f t="shared" si="2"/>
        <v/>
      </c>
      <c r="U20" s="268" t="str">
        <f>IF(K20="","",IF(L20='換算レート表(レートチェック用)'!$C$8,VLOOKUP(D20,'換算レート表(レートチェック用)'!$B$9:$E$26,2,TRUE),IF(L20='換算レート表(レートチェック用)'!$D$8,VLOOKUP(D20,'換算レート表(レートチェック用)'!$B$9:$E$26,3,TRUE),IF(L20='換算レート表(レートチェック用)'!$E$8,VLOOKUP(D20,'換算レート表(レートチェック用)'!$B$9:$E$26,4,TRUE),IF(OR(L20="JPY",L20="円"),1,0)))))</f>
        <v/>
      </c>
      <c r="V20" s="269" t="str">
        <f t="shared" si="3"/>
        <v/>
      </c>
      <c r="W20" s="271" t="str">
        <f t="shared" si="4"/>
        <v/>
      </c>
      <c r="X20" s="272" t="str">
        <f t="shared" si="5"/>
        <v/>
      </c>
      <c r="Y20" s="258"/>
    </row>
    <row r="21" spans="1:25" ht="18" customHeight="1" x14ac:dyDescent="0.2">
      <c r="A21" s="139" t="s">
        <v>76</v>
      </c>
      <c r="B21" s="145">
        <v>15</v>
      </c>
      <c r="C21" s="146"/>
      <c r="D21" s="146"/>
      <c r="E21" s="178"/>
      <c r="F21" s="178"/>
      <c r="G21" s="178"/>
      <c r="H21" s="149"/>
      <c r="I21" s="255"/>
      <c r="J21" s="268" t="str">
        <f>IF(H21="","",IF(I21='換算レート表(レートチェック用)'!$C$8,VLOOKUP(D21,'換算レート表(レートチェック用)'!$B$9:$E$26,2,TRUE),IF(I21='換算レート表(レートチェック用)'!$D$8,VLOOKUP(D21,'換算レート表(レートチェック用)'!$B$9:$E$26,3,TRUE),IF(I21='換算レート表(レートチェック用)'!$E$8,VLOOKUP(D21,'換算レート表(レートチェック用)'!$B$9:$E$26,4,TRUE),IF(OR(I21="JPY",I21="円"),1,0)))))</f>
        <v/>
      </c>
      <c r="K21" s="253"/>
      <c r="L21" s="253"/>
      <c r="M21" s="280" t="str">
        <f>IF(K21="","",IF(L21='換算レート表(レートチェック用)'!$C$8,VLOOKUP(D21,'換算レート表(レートチェック用)'!$B$9:$E$26,2,TRUE),IF(L21='換算レート表(レートチェック用)'!$D$8,VLOOKUP(D21,'換算レート表(レートチェック用)'!$B$9:$E$26,3,TRUE),IF(L21='換算レート表(レートチェック用)'!$E$8,VLOOKUP(D21,'換算レート表(レートチェック用)'!$B$9:$E$26,4,TRUE),IF(OR(L21="JPY",L21="円"),1,0)))))</f>
        <v/>
      </c>
      <c r="N21" s="151"/>
      <c r="O21" s="41"/>
      <c r="P21" s="274" t="str">
        <f t="shared" si="0"/>
        <v/>
      </c>
      <c r="Q21" s="257"/>
      <c r="R21" s="268" t="str">
        <f>IF(H21="","",IF(I21='換算レート表(レートチェック用)'!$C$8,VLOOKUP(D21,'換算レート表(レートチェック用)'!$B$9:$E$26,2,TRUE),IF(I21='換算レート表(レートチェック用)'!$D$8,VLOOKUP(D21,'換算レート表(レートチェック用)'!$B$9:$E$26,3,TRUE),IF(I21='換算レート表(レートチェック用)'!$E$8,VLOOKUP(D21,'換算レート表(レートチェック用)'!$B$9:$E$26,4,TRUE),IF(OR(I21="JPY",I21="円"),1,0)))))</f>
        <v/>
      </c>
      <c r="S21" s="269" t="str">
        <f t="shared" si="1"/>
        <v/>
      </c>
      <c r="T21" s="270" t="str">
        <f t="shared" si="2"/>
        <v/>
      </c>
      <c r="U21" s="268" t="str">
        <f>IF(K21="","",IF(L21='換算レート表(レートチェック用)'!$C$8,VLOOKUP(D21,'換算レート表(レートチェック用)'!$B$9:$E$26,2,TRUE),IF(L21='換算レート表(レートチェック用)'!$D$8,VLOOKUP(D21,'換算レート表(レートチェック用)'!$B$9:$E$26,3,TRUE),IF(L21='換算レート表(レートチェック用)'!$E$8,VLOOKUP(D21,'換算レート表(レートチェック用)'!$B$9:$E$26,4,TRUE),IF(OR(L21="JPY",L21="円"),1,0)))))</f>
        <v/>
      </c>
      <c r="V21" s="269" t="str">
        <f t="shared" si="3"/>
        <v/>
      </c>
      <c r="W21" s="271" t="str">
        <f t="shared" si="4"/>
        <v/>
      </c>
      <c r="X21" s="272" t="str">
        <f t="shared" si="5"/>
        <v/>
      </c>
      <c r="Y21" s="258"/>
    </row>
    <row r="22" spans="1:25" ht="18" customHeight="1" x14ac:dyDescent="0.2">
      <c r="A22" s="139" t="s">
        <v>76</v>
      </c>
      <c r="B22" s="145">
        <v>16</v>
      </c>
      <c r="C22" s="146"/>
      <c r="D22" s="146"/>
      <c r="E22" s="178"/>
      <c r="F22" s="178"/>
      <c r="G22" s="178"/>
      <c r="H22" s="149"/>
      <c r="I22" s="255"/>
      <c r="J22" s="268" t="str">
        <f>IF(H22="","",IF(I22='換算レート表(レートチェック用)'!$C$8,VLOOKUP(D22,'換算レート表(レートチェック用)'!$B$9:$E$26,2,TRUE),IF(I22='換算レート表(レートチェック用)'!$D$8,VLOOKUP(D22,'換算レート表(レートチェック用)'!$B$9:$E$26,3,TRUE),IF(I22='換算レート表(レートチェック用)'!$E$8,VLOOKUP(D22,'換算レート表(レートチェック用)'!$B$9:$E$26,4,TRUE),IF(OR(I22="JPY",I22="円"),1,0)))))</f>
        <v/>
      </c>
      <c r="K22" s="253"/>
      <c r="L22" s="253"/>
      <c r="M22" s="280" t="str">
        <f>IF(K22="","",IF(L22='換算レート表(レートチェック用)'!$C$8,VLOOKUP(D22,'換算レート表(レートチェック用)'!$B$9:$E$26,2,TRUE),IF(L22='換算レート表(レートチェック用)'!$D$8,VLOOKUP(D22,'換算レート表(レートチェック用)'!$B$9:$E$26,3,TRUE),IF(L22='換算レート表(レートチェック用)'!$E$8,VLOOKUP(D22,'換算レート表(レートチェック用)'!$B$9:$E$26,4,TRUE),IF(OR(L22="JPY",L22="円"),1,0)))))</f>
        <v/>
      </c>
      <c r="N22" s="151"/>
      <c r="O22" s="41"/>
      <c r="P22" s="274" t="str">
        <f t="shared" si="0"/>
        <v/>
      </c>
      <c r="Q22" s="257"/>
      <c r="R22" s="268" t="str">
        <f>IF(H22="","",IF(I22='換算レート表(レートチェック用)'!$C$8,VLOOKUP(D22,'換算レート表(レートチェック用)'!$B$9:$E$26,2,TRUE),IF(I22='換算レート表(レートチェック用)'!$D$8,VLOOKUP(D22,'換算レート表(レートチェック用)'!$B$9:$E$26,3,TRUE),IF(I22='換算レート表(レートチェック用)'!$E$8,VLOOKUP(D22,'換算レート表(レートチェック用)'!$B$9:$E$26,4,TRUE),IF(OR(I22="JPY",I22="円"),1,0)))))</f>
        <v/>
      </c>
      <c r="S22" s="269" t="str">
        <f t="shared" si="1"/>
        <v/>
      </c>
      <c r="T22" s="270" t="str">
        <f t="shared" si="2"/>
        <v/>
      </c>
      <c r="U22" s="268" t="str">
        <f>IF(K22="","",IF(L22='換算レート表(レートチェック用)'!$C$8,VLOOKUP(D22,'換算レート表(レートチェック用)'!$B$9:$E$26,2,TRUE),IF(L22='換算レート表(レートチェック用)'!$D$8,VLOOKUP(D22,'換算レート表(レートチェック用)'!$B$9:$E$26,3,TRUE),IF(L22='換算レート表(レートチェック用)'!$E$8,VLOOKUP(D22,'換算レート表(レートチェック用)'!$B$9:$E$26,4,TRUE),IF(OR(L22="JPY",L22="円"),1,0)))))</f>
        <v/>
      </c>
      <c r="V22" s="269" t="str">
        <f t="shared" si="3"/>
        <v/>
      </c>
      <c r="W22" s="271" t="str">
        <f t="shared" si="4"/>
        <v/>
      </c>
      <c r="X22" s="272" t="str">
        <f t="shared" si="5"/>
        <v/>
      </c>
      <c r="Y22" s="258"/>
    </row>
    <row r="23" spans="1:25" ht="18" customHeight="1" x14ac:dyDescent="0.2">
      <c r="A23" s="139" t="s">
        <v>76</v>
      </c>
      <c r="B23" s="145">
        <v>17</v>
      </c>
      <c r="C23" s="146"/>
      <c r="D23" s="146"/>
      <c r="E23" s="178"/>
      <c r="F23" s="178"/>
      <c r="G23" s="178"/>
      <c r="H23" s="149"/>
      <c r="I23" s="255"/>
      <c r="J23" s="268" t="str">
        <f>IF(H23="","",IF(I23='換算レート表(レートチェック用)'!$C$8,VLOOKUP(D23,'換算レート表(レートチェック用)'!$B$9:$E$26,2,TRUE),IF(I23='換算レート表(レートチェック用)'!$D$8,VLOOKUP(D23,'換算レート表(レートチェック用)'!$B$9:$E$26,3,TRUE),IF(I23='換算レート表(レートチェック用)'!$E$8,VLOOKUP(D23,'換算レート表(レートチェック用)'!$B$9:$E$26,4,TRUE),IF(OR(I23="JPY",I23="円"),1,0)))))</f>
        <v/>
      </c>
      <c r="K23" s="253"/>
      <c r="L23" s="253"/>
      <c r="M23" s="280" t="str">
        <f>IF(K23="","",IF(L23='換算レート表(レートチェック用)'!$C$8,VLOOKUP(D23,'換算レート表(レートチェック用)'!$B$9:$E$26,2,TRUE),IF(L23='換算レート表(レートチェック用)'!$D$8,VLOOKUP(D23,'換算レート表(レートチェック用)'!$B$9:$E$26,3,TRUE),IF(L23='換算レート表(レートチェック用)'!$E$8,VLOOKUP(D23,'換算レート表(レートチェック用)'!$B$9:$E$26,4,TRUE),IF(OR(L23="JPY",L23="円"),1,0)))))</f>
        <v/>
      </c>
      <c r="N23" s="151"/>
      <c r="O23" s="41"/>
      <c r="P23" s="274" t="str">
        <f t="shared" si="0"/>
        <v/>
      </c>
      <c r="Q23" s="257"/>
      <c r="R23" s="268" t="str">
        <f>IF(H23="","",IF(I23='換算レート表(レートチェック用)'!$C$8,VLOOKUP(D23,'換算レート表(レートチェック用)'!$B$9:$E$26,2,TRUE),IF(I23='換算レート表(レートチェック用)'!$D$8,VLOOKUP(D23,'換算レート表(レートチェック用)'!$B$9:$E$26,3,TRUE),IF(I23='換算レート表(レートチェック用)'!$E$8,VLOOKUP(D23,'換算レート表(レートチェック用)'!$B$9:$E$26,4,TRUE),IF(OR(I23="JPY",I23="円"),1,0)))))</f>
        <v/>
      </c>
      <c r="S23" s="269" t="str">
        <f t="shared" si="1"/>
        <v/>
      </c>
      <c r="T23" s="270" t="str">
        <f t="shared" si="2"/>
        <v/>
      </c>
      <c r="U23" s="268" t="str">
        <f>IF(K23="","",IF(L23='換算レート表(レートチェック用)'!$C$8,VLOOKUP(D23,'換算レート表(レートチェック用)'!$B$9:$E$26,2,TRUE),IF(L23='換算レート表(レートチェック用)'!$D$8,VLOOKUP(D23,'換算レート表(レートチェック用)'!$B$9:$E$26,3,TRUE),IF(L23='換算レート表(レートチェック用)'!$E$8,VLOOKUP(D23,'換算レート表(レートチェック用)'!$B$9:$E$26,4,TRUE),IF(OR(L23="JPY",L23="円"),1,0)))))</f>
        <v/>
      </c>
      <c r="V23" s="269" t="str">
        <f t="shared" si="3"/>
        <v/>
      </c>
      <c r="W23" s="271" t="str">
        <f t="shared" si="4"/>
        <v/>
      </c>
      <c r="X23" s="272" t="str">
        <f t="shared" si="5"/>
        <v/>
      </c>
      <c r="Y23" s="258"/>
    </row>
    <row r="24" spans="1:25" ht="18" customHeight="1" x14ac:dyDescent="0.2">
      <c r="A24" s="139" t="s">
        <v>76</v>
      </c>
      <c r="B24" s="145">
        <v>18</v>
      </c>
      <c r="C24" s="146"/>
      <c r="D24" s="146"/>
      <c r="E24" s="178"/>
      <c r="F24" s="178"/>
      <c r="G24" s="178"/>
      <c r="H24" s="149"/>
      <c r="I24" s="255"/>
      <c r="J24" s="268" t="str">
        <f>IF(H24="","",IF(I24='換算レート表(レートチェック用)'!$C$8,VLOOKUP(D24,'換算レート表(レートチェック用)'!$B$9:$E$26,2,TRUE),IF(I24='換算レート表(レートチェック用)'!$D$8,VLOOKUP(D24,'換算レート表(レートチェック用)'!$B$9:$E$26,3,TRUE),IF(I24='換算レート表(レートチェック用)'!$E$8,VLOOKUP(D24,'換算レート表(レートチェック用)'!$B$9:$E$26,4,TRUE),IF(OR(I24="JPY",I24="円"),1,0)))))</f>
        <v/>
      </c>
      <c r="K24" s="253"/>
      <c r="L24" s="253"/>
      <c r="M24" s="280" t="str">
        <f>IF(K24="","",IF(L24='換算レート表(レートチェック用)'!$C$8,VLOOKUP(D24,'換算レート表(レートチェック用)'!$B$9:$E$26,2,TRUE),IF(L24='換算レート表(レートチェック用)'!$D$8,VLOOKUP(D24,'換算レート表(レートチェック用)'!$B$9:$E$26,3,TRUE),IF(L24='換算レート表(レートチェック用)'!$E$8,VLOOKUP(D24,'換算レート表(レートチェック用)'!$B$9:$E$26,4,TRUE),IF(OR(L24="JPY",L24="円"),1,0)))))</f>
        <v/>
      </c>
      <c r="N24" s="151"/>
      <c r="O24" s="41"/>
      <c r="P24" s="274" t="str">
        <f t="shared" si="0"/>
        <v/>
      </c>
      <c r="Q24" s="257"/>
      <c r="R24" s="268" t="str">
        <f>IF(H24="","",IF(I24='換算レート表(レートチェック用)'!$C$8,VLOOKUP(D24,'換算レート表(レートチェック用)'!$B$9:$E$26,2,TRUE),IF(I24='換算レート表(レートチェック用)'!$D$8,VLOOKUP(D24,'換算レート表(レートチェック用)'!$B$9:$E$26,3,TRUE),IF(I24='換算レート表(レートチェック用)'!$E$8,VLOOKUP(D24,'換算レート表(レートチェック用)'!$B$9:$E$26,4,TRUE),IF(OR(I24="JPY",I24="円"),1,0)))))</f>
        <v/>
      </c>
      <c r="S24" s="269" t="str">
        <f t="shared" si="1"/>
        <v/>
      </c>
      <c r="T24" s="270" t="str">
        <f t="shared" si="2"/>
        <v/>
      </c>
      <c r="U24" s="268" t="str">
        <f>IF(K24="","",IF(L24='換算レート表(レートチェック用)'!$C$8,VLOOKUP(D24,'換算レート表(レートチェック用)'!$B$9:$E$26,2,TRUE),IF(L24='換算レート表(レートチェック用)'!$D$8,VLOOKUP(D24,'換算レート表(レートチェック用)'!$B$9:$E$26,3,TRUE),IF(L24='換算レート表(レートチェック用)'!$E$8,VLOOKUP(D24,'換算レート表(レートチェック用)'!$B$9:$E$26,4,TRUE),IF(OR(L24="JPY",L24="円"),1,0)))))</f>
        <v/>
      </c>
      <c r="V24" s="269" t="str">
        <f t="shared" si="3"/>
        <v/>
      </c>
      <c r="W24" s="271" t="str">
        <f t="shared" si="4"/>
        <v/>
      </c>
      <c r="X24" s="272" t="str">
        <f t="shared" si="5"/>
        <v/>
      </c>
      <c r="Y24" s="258"/>
    </row>
    <row r="25" spans="1:25" ht="18" customHeight="1" x14ac:dyDescent="0.2">
      <c r="A25" s="139" t="s">
        <v>76</v>
      </c>
      <c r="B25" s="145">
        <v>19</v>
      </c>
      <c r="C25" s="146"/>
      <c r="D25" s="146"/>
      <c r="E25" s="178"/>
      <c r="F25" s="178"/>
      <c r="G25" s="178"/>
      <c r="H25" s="149"/>
      <c r="I25" s="255"/>
      <c r="J25" s="268" t="str">
        <f>IF(H25="","",IF(I25='換算レート表(レートチェック用)'!$C$8,VLOOKUP(D25,'換算レート表(レートチェック用)'!$B$9:$E$26,2,TRUE),IF(I25='換算レート表(レートチェック用)'!$D$8,VLOOKUP(D25,'換算レート表(レートチェック用)'!$B$9:$E$26,3,TRUE),IF(I25='換算レート表(レートチェック用)'!$E$8,VLOOKUP(D25,'換算レート表(レートチェック用)'!$B$9:$E$26,4,TRUE),IF(OR(I25="JPY",I25="円"),1,0)))))</f>
        <v/>
      </c>
      <c r="K25" s="253"/>
      <c r="L25" s="253"/>
      <c r="M25" s="280" t="str">
        <f>IF(K25="","",IF(L25='換算レート表(レートチェック用)'!$C$8,VLOOKUP(D25,'換算レート表(レートチェック用)'!$B$9:$E$26,2,TRUE),IF(L25='換算レート表(レートチェック用)'!$D$8,VLOOKUP(D25,'換算レート表(レートチェック用)'!$B$9:$E$26,3,TRUE),IF(L25='換算レート表(レートチェック用)'!$E$8,VLOOKUP(D25,'換算レート表(レートチェック用)'!$B$9:$E$26,4,TRUE),IF(OR(L25="JPY",L25="円"),1,0)))))</f>
        <v/>
      </c>
      <c r="N25" s="151"/>
      <c r="O25" s="41"/>
      <c r="P25" s="274" t="str">
        <f t="shared" si="0"/>
        <v/>
      </c>
      <c r="Q25" s="257"/>
      <c r="R25" s="268" t="str">
        <f>IF(H25="","",IF(I25='換算レート表(レートチェック用)'!$C$8,VLOOKUP(D25,'換算レート表(レートチェック用)'!$B$9:$E$26,2,TRUE),IF(I25='換算レート表(レートチェック用)'!$D$8,VLOOKUP(D25,'換算レート表(レートチェック用)'!$B$9:$E$26,3,TRUE),IF(I25='換算レート表(レートチェック用)'!$E$8,VLOOKUP(D25,'換算レート表(レートチェック用)'!$B$9:$E$26,4,TRUE),IF(OR(I25="JPY",I25="円"),1,0)))))</f>
        <v/>
      </c>
      <c r="S25" s="269" t="str">
        <f t="shared" si="1"/>
        <v/>
      </c>
      <c r="T25" s="270" t="str">
        <f t="shared" si="2"/>
        <v/>
      </c>
      <c r="U25" s="268" t="str">
        <f>IF(K25="","",IF(L25='換算レート表(レートチェック用)'!$C$8,VLOOKUP(D25,'換算レート表(レートチェック用)'!$B$9:$E$26,2,TRUE),IF(L25='換算レート表(レートチェック用)'!$D$8,VLOOKUP(D25,'換算レート表(レートチェック用)'!$B$9:$E$26,3,TRUE),IF(L25='換算レート表(レートチェック用)'!$E$8,VLOOKUP(D25,'換算レート表(レートチェック用)'!$B$9:$E$26,4,TRUE),IF(OR(L25="JPY",L25="円"),1,0)))))</f>
        <v/>
      </c>
      <c r="V25" s="269" t="str">
        <f t="shared" si="3"/>
        <v/>
      </c>
      <c r="W25" s="271" t="str">
        <f t="shared" si="4"/>
        <v/>
      </c>
      <c r="X25" s="272" t="str">
        <f t="shared" si="5"/>
        <v/>
      </c>
      <c r="Y25" s="258"/>
    </row>
    <row r="26" spans="1:25" ht="18" customHeight="1" x14ac:dyDescent="0.2">
      <c r="A26" s="139" t="s">
        <v>76</v>
      </c>
      <c r="B26" s="145">
        <v>20</v>
      </c>
      <c r="C26" s="146"/>
      <c r="D26" s="233">
        <v>44953</v>
      </c>
      <c r="E26" s="142"/>
      <c r="F26" s="264"/>
      <c r="G26" s="267"/>
      <c r="H26" s="264">
        <v>500</v>
      </c>
      <c r="I26" s="267" t="s">
        <v>269</v>
      </c>
      <c r="J26" s="268">
        <f>IF(H26="","",IF(I26='換算レート表(レートチェック用)'!$C$8,VLOOKUP(D26,'換算レート表(レートチェック用)'!$B$9:$E$26,2,TRUE),IF(I26='換算レート表(レートチェック用)'!$D$8,VLOOKUP(D26,'換算レート表(レートチェック用)'!$B$9:$E$26,3,TRUE),IF(I26='換算レート表(レートチェック用)'!$E$8,VLOOKUP(D26,'換算レート表(レートチェック用)'!$B$9:$E$26,4,TRUE),IF(OR(I26="JPY",I26="円"),1,0)))))</f>
        <v>620.91999999999996</v>
      </c>
      <c r="K26" s="314">
        <f>ROUNDDOWN(H26/J26,2)</f>
        <v>0.8</v>
      </c>
      <c r="L26" s="263" t="s">
        <v>256</v>
      </c>
      <c r="M26" s="280">
        <f>IF(K26="","",IF(L26='換算レート表(レートチェック用)'!$C$8,VLOOKUP(D26,'換算レート表(レートチェック用)'!$B$9:$E$26,2,TRUE),IF(L26='換算レート表(レートチェック用)'!$D$8,VLOOKUP(D26,'換算レート表(レートチェック用)'!$B$9:$E$26,3,TRUE),IF(L26='換算レート表(レートチェック用)'!$E$8,VLOOKUP(D26,'換算レート表(レートチェック用)'!$B$9:$E$26,4,TRUE),IF(OR(L26="JPY",L26="円"),1,0)))))</f>
        <v>130.72999999999999</v>
      </c>
      <c r="N26" s="265">
        <f>ROUNDDOWN(M26*K26,0)</f>
        <v>104</v>
      </c>
      <c r="O26" s="41"/>
      <c r="P26" s="274" t="str">
        <f t="shared" si="0"/>
        <v>○</v>
      </c>
      <c r="Q26" s="257"/>
      <c r="R26" s="268">
        <f>IF(H26="","",IF(I26='換算レート表(レートチェック用)'!$C$8,VLOOKUP(D26,'換算レート表(レートチェック用)'!$B$9:$E$26,2,TRUE),IF(I26='換算レート表(レートチェック用)'!$D$8,VLOOKUP(D26,'換算レート表(レートチェック用)'!$B$9:$E$26,3,TRUE),IF(I26='換算レート表(レートチェック用)'!$E$8,VLOOKUP(D26,'換算レート表(レートチェック用)'!$B$9:$E$26,4,TRUE),IF(OR(I26="JPY",I26="円"),1,0)))))</f>
        <v>620.91999999999996</v>
      </c>
      <c r="S26" s="269" t="str">
        <f t="shared" si="1"/>
        <v>〇</v>
      </c>
      <c r="T26" s="270">
        <f t="shared" si="2"/>
        <v>0.8</v>
      </c>
      <c r="U26" s="268">
        <f>IF(K26="","",IF(L26='換算レート表(レートチェック用)'!$C$8,VLOOKUP(D26,'換算レート表(レートチェック用)'!$B$9:$E$26,2,TRUE),IF(L26='換算レート表(レートチェック用)'!$D$8,VLOOKUP(D26,'換算レート表(レートチェック用)'!$B$9:$E$26,3,TRUE),IF(L26='換算レート表(レートチェック用)'!$E$8,VLOOKUP(D26,'換算レート表(レートチェック用)'!$B$9:$E$26,4,TRUE),IF(OR(L26="JPY",L26="円"),1,0)))))</f>
        <v>130.72999999999999</v>
      </c>
      <c r="V26" s="269" t="str">
        <f t="shared" si="3"/>
        <v>〇</v>
      </c>
      <c r="W26" s="271">
        <f t="shared" si="4"/>
        <v>104</v>
      </c>
      <c r="X26" s="272">
        <f t="shared" si="5"/>
        <v>0</v>
      </c>
      <c r="Y26" s="258"/>
    </row>
    <row r="27" spans="1:25" ht="18" customHeight="1" thickBot="1" x14ac:dyDescent="0.25">
      <c r="A27" s="336" t="s">
        <v>121</v>
      </c>
      <c r="B27" s="337"/>
      <c r="C27" s="337"/>
      <c r="D27" s="337"/>
      <c r="E27" s="337"/>
      <c r="F27" s="337"/>
      <c r="G27" s="337"/>
      <c r="H27" s="337"/>
      <c r="I27" s="337"/>
      <c r="J27" s="337"/>
      <c r="K27" s="337"/>
      <c r="L27" s="337"/>
      <c r="M27" s="337"/>
      <c r="N27" s="160">
        <f>SUM(N7:N26)</f>
        <v>208</v>
      </c>
      <c r="O27" s="41"/>
      <c r="P27" s="127"/>
      <c r="Q27" s="127"/>
      <c r="R27" s="127"/>
      <c r="S27" s="127"/>
      <c r="T27" s="127"/>
      <c r="U27" s="127"/>
      <c r="V27" s="127"/>
      <c r="W27" s="127"/>
      <c r="X27" s="127"/>
      <c r="Y27" s="127"/>
    </row>
    <row r="28" spans="1:25" ht="18" customHeight="1" thickTop="1" x14ac:dyDescent="0.2">
      <c r="C28" s="127"/>
      <c r="D28" s="127"/>
      <c r="E28" s="185"/>
      <c r="F28" s="185"/>
      <c r="G28" s="185"/>
      <c r="H28" s="154"/>
      <c r="I28" s="154"/>
      <c r="J28" s="154"/>
      <c r="K28" s="154"/>
      <c r="L28" s="154"/>
      <c r="M28" s="154"/>
      <c r="N28" s="154"/>
      <c r="O28" s="41"/>
      <c r="P28" s="127"/>
      <c r="Q28" s="127"/>
      <c r="R28" s="127"/>
      <c r="S28" s="127"/>
      <c r="T28" s="127"/>
      <c r="U28" s="127"/>
      <c r="V28" s="127"/>
      <c r="W28" s="127"/>
      <c r="X28" s="127"/>
      <c r="Y28" s="127"/>
    </row>
    <row r="29" spans="1:25" ht="18" customHeight="1" x14ac:dyDescent="0.2">
      <c r="A29" s="339" t="s">
        <v>20</v>
      </c>
      <c r="B29" s="339"/>
      <c r="C29" s="339"/>
      <c r="D29" s="339"/>
      <c r="E29" s="339"/>
      <c r="F29" s="189"/>
      <c r="G29" s="186"/>
      <c r="I29" s="41"/>
      <c r="J29" s="41"/>
      <c r="K29" s="41"/>
      <c r="L29" s="41"/>
      <c r="M29" s="41"/>
      <c r="P29" s="127"/>
      <c r="Q29" s="127"/>
      <c r="R29" s="127"/>
      <c r="S29" s="127"/>
      <c r="T29" s="127"/>
      <c r="U29" s="127"/>
      <c r="V29" s="127"/>
      <c r="W29" s="127"/>
      <c r="X29" s="127"/>
      <c r="Y29" s="127"/>
    </row>
    <row r="30" spans="1:25" ht="18" customHeight="1" x14ac:dyDescent="0.2">
      <c r="I30" s="129"/>
      <c r="J30" s="129"/>
      <c r="K30" s="129"/>
      <c r="L30" s="129"/>
      <c r="M30" s="129"/>
      <c r="P30" s="127"/>
      <c r="Q30" s="127"/>
      <c r="R30" s="127"/>
      <c r="S30" s="127"/>
      <c r="T30" s="127"/>
      <c r="U30" s="127"/>
      <c r="V30" s="127"/>
      <c r="W30" s="127"/>
      <c r="X30" s="127"/>
      <c r="Y30" s="127"/>
    </row>
    <row r="31" spans="1:25" ht="18" customHeight="1" x14ac:dyDescent="0.2">
      <c r="I31" s="129"/>
      <c r="J31" s="129"/>
      <c r="K31" s="129"/>
      <c r="L31" s="129"/>
      <c r="M31" s="129"/>
      <c r="P31" s="127"/>
      <c r="Q31" s="127"/>
      <c r="R31" s="127"/>
      <c r="S31" s="127"/>
      <c r="T31" s="127"/>
      <c r="U31" s="127"/>
      <c r="V31" s="127"/>
      <c r="W31" s="127"/>
      <c r="X31" s="127"/>
      <c r="Y31" s="127"/>
    </row>
    <row r="32" spans="1:25" ht="18" customHeight="1" x14ac:dyDescent="0.2">
      <c r="I32" s="129"/>
      <c r="J32" s="129"/>
      <c r="K32" s="129"/>
      <c r="L32" s="129"/>
      <c r="M32" s="129"/>
      <c r="P32" s="127"/>
      <c r="Q32" s="127"/>
      <c r="R32" s="127"/>
      <c r="S32" s="127"/>
      <c r="T32" s="127"/>
      <c r="U32" s="127"/>
      <c r="V32" s="127"/>
      <c r="W32" s="127"/>
      <c r="X32" s="127"/>
      <c r="Y32" s="127"/>
    </row>
    <row r="33" spans="9:25" ht="18" customHeight="1" x14ac:dyDescent="0.2">
      <c r="I33" s="129"/>
      <c r="J33" s="129"/>
      <c r="K33" s="129"/>
      <c r="L33" s="129"/>
      <c r="M33" s="129"/>
      <c r="P33" s="127"/>
      <c r="Q33" s="127"/>
      <c r="R33" s="127"/>
      <c r="S33" s="127"/>
      <c r="T33" s="127"/>
      <c r="U33" s="127"/>
      <c r="V33" s="127"/>
      <c r="W33" s="127"/>
      <c r="X33" s="127"/>
      <c r="Y33" s="127"/>
    </row>
    <row r="34" spans="9:25" ht="18" customHeight="1" x14ac:dyDescent="0.2">
      <c r="I34" s="129"/>
      <c r="J34" s="129"/>
      <c r="K34" s="129"/>
      <c r="L34" s="129"/>
      <c r="M34" s="129"/>
      <c r="P34" s="127"/>
      <c r="Q34" s="127"/>
      <c r="R34" s="127"/>
      <c r="S34" s="127"/>
      <c r="T34" s="127"/>
      <c r="U34" s="127"/>
      <c r="V34" s="127"/>
      <c r="W34" s="127"/>
      <c r="X34" s="127"/>
      <c r="Y34" s="127"/>
    </row>
    <row r="35" spans="9:25" ht="18" customHeight="1" x14ac:dyDescent="0.2">
      <c r="I35" s="129"/>
      <c r="J35" s="129"/>
      <c r="K35" s="129"/>
      <c r="L35" s="129"/>
      <c r="M35" s="129"/>
      <c r="P35" s="127"/>
      <c r="Q35" s="127"/>
      <c r="R35" s="127"/>
      <c r="S35" s="127"/>
      <c r="T35" s="127"/>
      <c r="U35" s="127"/>
      <c r="V35" s="127"/>
      <c r="W35" s="127"/>
      <c r="X35" s="127"/>
      <c r="Y35" s="127"/>
    </row>
    <row r="36" spans="9:25" ht="18" customHeight="1" x14ac:dyDescent="0.2">
      <c r="I36" s="129"/>
      <c r="J36" s="129"/>
      <c r="K36" s="129"/>
      <c r="L36" s="129"/>
      <c r="M36" s="129"/>
      <c r="P36" s="127"/>
      <c r="Q36" s="127"/>
      <c r="R36" s="127"/>
      <c r="S36" s="127"/>
      <c r="T36" s="127"/>
      <c r="U36" s="127"/>
      <c r="V36" s="127"/>
      <c r="W36" s="127"/>
      <c r="X36" s="127"/>
      <c r="Y36" s="127"/>
    </row>
    <row r="37" spans="9:25" ht="18" customHeight="1" x14ac:dyDescent="0.2">
      <c r="I37" s="129"/>
      <c r="J37" s="129"/>
      <c r="K37" s="129"/>
      <c r="L37" s="129"/>
      <c r="M37" s="129"/>
      <c r="P37" s="127"/>
      <c r="Q37" s="127"/>
      <c r="R37" s="127"/>
      <c r="S37" s="127"/>
      <c r="T37" s="127"/>
      <c r="U37" s="127"/>
      <c r="V37" s="127"/>
      <c r="W37" s="127"/>
      <c r="X37" s="127"/>
      <c r="Y37" s="127"/>
    </row>
    <row r="38" spans="9:25" ht="18" customHeight="1" x14ac:dyDescent="0.2">
      <c r="I38" s="129"/>
      <c r="J38" s="129"/>
      <c r="K38" s="129"/>
      <c r="L38" s="129"/>
      <c r="M38" s="129"/>
      <c r="P38" s="127"/>
      <c r="Q38" s="127"/>
      <c r="R38" s="127"/>
      <c r="S38" s="127"/>
      <c r="T38" s="127"/>
      <c r="U38" s="127"/>
      <c r="V38" s="127"/>
      <c r="W38" s="127"/>
      <c r="X38" s="127"/>
      <c r="Y38" s="127"/>
    </row>
    <row r="39" spans="9:25" ht="18" customHeight="1" x14ac:dyDescent="0.2">
      <c r="I39" s="129"/>
      <c r="J39" s="129"/>
      <c r="K39" s="129"/>
      <c r="L39" s="129"/>
      <c r="M39" s="129"/>
      <c r="P39" s="127"/>
      <c r="Q39" s="127"/>
      <c r="R39" s="127"/>
      <c r="S39" s="127"/>
      <c r="T39" s="127"/>
      <c r="U39" s="127"/>
      <c r="V39" s="127"/>
      <c r="W39" s="127"/>
      <c r="X39" s="127"/>
      <c r="Y39" s="127"/>
    </row>
    <row r="40" spans="9:25" ht="18" customHeight="1" x14ac:dyDescent="0.2">
      <c r="I40" s="129"/>
      <c r="J40" s="129"/>
      <c r="K40" s="129"/>
      <c r="L40" s="129"/>
      <c r="M40" s="129"/>
      <c r="P40" s="127"/>
      <c r="Q40" s="127"/>
      <c r="R40" s="127"/>
      <c r="S40" s="127"/>
      <c r="T40" s="127"/>
      <c r="U40" s="127"/>
      <c r="V40" s="127"/>
      <c r="W40" s="127"/>
      <c r="X40" s="127"/>
      <c r="Y40" s="127"/>
    </row>
    <row r="41" spans="9:25" ht="18" customHeight="1" x14ac:dyDescent="0.2">
      <c r="I41" s="129"/>
      <c r="J41" s="129"/>
      <c r="K41" s="129"/>
      <c r="L41" s="129"/>
      <c r="M41" s="129"/>
      <c r="P41" s="127"/>
      <c r="Q41" s="127"/>
      <c r="R41" s="127"/>
      <c r="S41" s="127"/>
      <c r="T41" s="127"/>
      <c r="U41" s="127"/>
      <c r="V41" s="127"/>
      <c r="W41" s="127"/>
      <c r="X41" s="127"/>
      <c r="Y41" s="127"/>
    </row>
    <row r="42" spans="9:25" ht="18" customHeight="1" x14ac:dyDescent="0.2">
      <c r="I42" s="129"/>
      <c r="J42" s="129"/>
      <c r="K42" s="129"/>
      <c r="L42" s="129"/>
      <c r="M42" s="129"/>
      <c r="P42" s="127"/>
      <c r="Q42" s="127"/>
      <c r="R42" s="127"/>
      <c r="S42" s="127"/>
      <c r="T42" s="127"/>
      <c r="U42" s="127"/>
      <c r="V42" s="127"/>
      <c r="W42" s="127"/>
      <c r="X42" s="127"/>
      <c r="Y42" s="127"/>
    </row>
    <row r="43" spans="9:25" ht="18" customHeight="1" x14ac:dyDescent="0.2">
      <c r="I43" s="129"/>
      <c r="J43" s="129"/>
      <c r="K43" s="129"/>
      <c r="L43" s="129"/>
      <c r="M43" s="129"/>
      <c r="P43" s="127"/>
      <c r="Q43" s="127"/>
      <c r="R43" s="127"/>
      <c r="S43" s="127"/>
      <c r="T43" s="127"/>
      <c r="U43" s="127"/>
      <c r="V43" s="127"/>
      <c r="W43" s="127"/>
      <c r="X43" s="127"/>
      <c r="Y43" s="127"/>
    </row>
    <row r="44" spans="9:25" ht="18" customHeight="1" x14ac:dyDescent="0.2">
      <c r="I44" s="129"/>
      <c r="J44" s="129"/>
      <c r="K44" s="129"/>
      <c r="L44" s="129"/>
      <c r="M44" s="129"/>
      <c r="P44" s="127"/>
      <c r="Q44" s="127"/>
      <c r="R44" s="127"/>
      <c r="S44" s="127"/>
      <c r="T44" s="127"/>
      <c r="U44" s="127"/>
      <c r="V44" s="127"/>
      <c r="W44" s="127"/>
      <c r="X44" s="127"/>
      <c r="Y44" s="127"/>
    </row>
    <row r="45" spans="9:25" ht="18" customHeight="1" x14ac:dyDescent="0.2">
      <c r="I45" s="129"/>
      <c r="J45" s="129"/>
      <c r="K45" s="129"/>
      <c r="L45" s="129"/>
      <c r="M45" s="129"/>
      <c r="P45" s="127"/>
      <c r="Q45" s="127"/>
      <c r="R45" s="127"/>
      <c r="S45" s="127"/>
      <c r="T45" s="127"/>
      <c r="U45" s="127"/>
      <c r="V45" s="127"/>
      <c r="W45" s="127"/>
      <c r="X45" s="127"/>
      <c r="Y45" s="127"/>
    </row>
    <row r="46" spans="9:25" ht="18" customHeight="1" x14ac:dyDescent="0.2">
      <c r="I46" s="129"/>
      <c r="J46" s="129"/>
      <c r="K46" s="129"/>
      <c r="L46" s="129"/>
      <c r="M46" s="129"/>
      <c r="P46" s="127"/>
      <c r="Q46" s="127"/>
      <c r="R46" s="127"/>
      <c r="S46" s="127"/>
      <c r="T46" s="127"/>
      <c r="U46" s="127"/>
      <c r="V46" s="127"/>
      <c r="W46" s="127"/>
      <c r="X46" s="127"/>
      <c r="Y46" s="127"/>
    </row>
    <row r="47" spans="9:25" ht="18" customHeight="1" x14ac:dyDescent="0.2">
      <c r="I47" s="129"/>
      <c r="J47" s="129"/>
      <c r="K47" s="129"/>
      <c r="L47" s="129"/>
      <c r="M47" s="129"/>
      <c r="P47" s="127"/>
      <c r="Q47" s="127"/>
      <c r="R47" s="127"/>
      <c r="S47" s="127"/>
      <c r="T47" s="127"/>
      <c r="U47" s="127"/>
      <c r="V47" s="127"/>
      <c r="W47" s="127"/>
      <c r="X47" s="127"/>
      <c r="Y47" s="127"/>
    </row>
    <row r="48" spans="9:25" ht="18" customHeight="1" x14ac:dyDescent="0.2">
      <c r="I48" s="129"/>
      <c r="J48" s="129"/>
      <c r="K48" s="129"/>
      <c r="L48" s="129"/>
      <c r="M48" s="129"/>
      <c r="P48" s="127"/>
      <c r="Q48" s="127"/>
      <c r="R48" s="127"/>
      <c r="S48" s="127"/>
      <c r="T48" s="127"/>
      <c r="U48" s="127"/>
      <c r="V48" s="127"/>
      <c r="W48" s="127"/>
      <c r="X48" s="127"/>
      <c r="Y48" s="127"/>
    </row>
    <row r="49" spans="9:25" ht="18" customHeight="1" x14ac:dyDescent="0.2">
      <c r="I49" s="129"/>
      <c r="J49" s="129"/>
      <c r="K49" s="129"/>
      <c r="L49" s="129"/>
      <c r="M49" s="129"/>
      <c r="P49" s="127"/>
      <c r="Q49" s="127"/>
      <c r="R49" s="127"/>
      <c r="S49" s="127"/>
      <c r="T49" s="127"/>
      <c r="U49" s="127"/>
      <c r="V49" s="127"/>
      <c r="W49" s="127"/>
      <c r="X49" s="127"/>
      <c r="Y49" s="127"/>
    </row>
    <row r="50" spans="9:25" ht="18" customHeight="1" x14ac:dyDescent="0.2">
      <c r="I50" s="129"/>
      <c r="J50" s="129"/>
      <c r="K50" s="129"/>
      <c r="L50" s="129"/>
      <c r="M50" s="129"/>
      <c r="P50" s="127"/>
      <c r="Q50" s="127"/>
      <c r="R50" s="127"/>
      <c r="S50" s="127"/>
      <c r="T50" s="127"/>
      <c r="U50" s="127"/>
      <c r="V50" s="127"/>
      <c r="W50" s="127"/>
      <c r="X50" s="127"/>
      <c r="Y50" s="127"/>
    </row>
    <row r="51" spans="9:25" ht="18" customHeight="1" x14ac:dyDescent="0.2">
      <c r="I51" s="129"/>
      <c r="J51" s="129"/>
      <c r="K51" s="129"/>
      <c r="L51" s="129"/>
      <c r="M51" s="129"/>
      <c r="P51" s="127"/>
      <c r="Q51" s="127"/>
      <c r="R51" s="127"/>
      <c r="S51" s="127"/>
      <c r="T51" s="127"/>
      <c r="U51" s="127"/>
      <c r="V51" s="127"/>
      <c r="W51" s="127"/>
      <c r="X51" s="127"/>
      <c r="Y51" s="127"/>
    </row>
    <row r="52" spans="9:25" ht="18" customHeight="1" x14ac:dyDescent="0.2">
      <c r="I52" s="129"/>
      <c r="J52" s="129"/>
      <c r="K52" s="129"/>
      <c r="L52" s="129"/>
      <c r="M52" s="129"/>
      <c r="P52" s="127"/>
      <c r="Q52" s="127"/>
      <c r="R52" s="127"/>
      <c r="S52" s="127"/>
      <c r="T52" s="127"/>
      <c r="U52" s="127"/>
      <c r="V52" s="127"/>
      <c r="W52" s="127"/>
      <c r="X52" s="127"/>
      <c r="Y52" s="127"/>
    </row>
    <row r="53" spans="9:25" ht="18" customHeight="1" x14ac:dyDescent="0.2">
      <c r="I53" s="129"/>
      <c r="J53" s="129"/>
      <c r="K53" s="129"/>
      <c r="L53" s="129"/>
      <c r="M53" s="129"/>
      <c r="P53" s="127"/>
      <c r="Q53" s="127"/>
      <c r="R53" s="127"/>
      <c r="S53" s="127"/>
      <c r="T53" s="127"/>
      <c r="U53" s="127"/>
      <c r="V53" s="127"/>
      <c r="W53" s="127"/>
      <c r="X53" s="127"/>
      <c r="Y53" s="127"/>
    </row>
    <row r="54" spans="9:25" ht="18" customHeight="1" x14ac:dyDescent="0.2">
      <c r="I54" s="129"/>
      <c r="J54" s="129"/>
      <c r="K54" s="129"/>
      <c r="L54" s="129"/>
      <c r="M54" s="129"/>
      <c r="P54" s="127"/>
      <c r="Q54" s="127"/>
      <c r="R54" s="127"/>
      <c r="S54" s="127"/>
      <c r="T54" s="127"/>
      <c r="U54" s="127"/>
      <c r="V54" s="127"/>
      <c r="W54" s="127"/>
      <c r="X54" s="127"/>
      <c r="Y54" s="127"/>
    </row>
    <row r="55" spans="9:25" ht="18" customHeight="1" x14ac:dyDescent="0.2">
      <c r="I55" s="129"/>
      <c r="J55" s="129"/>
      <c r="K55" s="129"/>
      <c r="L55" s="129"/>
      <c r="M55" s="129"/>
      <c r="P55" s="127"/>
      <c r="Q55" s="127"/>
      <c r="R55" s="127"/>
      <c r="S55" s="127"/>
      <c r="T55" s="127"/>
      <c r="U55" s="127"/>
      <c r="V55" s="127"/>
      <c r="W55" s="127"/>
      <c r="X55" s="127"/>
      <c r="Y55" s="127"/>
    </row>
    <row r="56" spans="9:25" ht="18" customHeight="1" x14ac:dyDescent="0.2">
      <c r="I56" s="129"/>
      <c r="J56" s="129"/>
      <c r="K56" s="129"/>
      <c r="L56" s="129"/>
      <c r="M56" s="129"/>
      <c r="P56" s="127"/>
      <c r="Q56" s="127"/>
      <c r="R56" s="127"/>
      <c r="S56" s="127"/>
      <c r="T56" s="127"/>
      <c r="U56" s="127"/>
      <c r="V56" s="127"/>
      <c r="W56" s="127"/>
      <c r="X56" s="127"/>
      <c r="Y56" s="127"/>
    </row>
    <row r="57" spans="9:25" ht="18" customHeight="1" x14ac:dyDescent="0.2">
      <c r="I57" s="129"/>
      <c r="J57" s="129"/>
      <c r="K57" s="129"/>
      <c r="L57" s="129"/>
      <c r="M57" s="129"/>
      <c r="P57" s="127"/>
      <c r="Q57" s="127"/>
      <c r="R57" s="127"/>
      <c r="S57" s="127"/>
      <c r="T57" s="127"/>
      <c r="U57" s="127"/>
      <c r="V57" s="127"/>
      <c r="W57" s="127"/>
      <c r="X57" s="127"/>
      <c r="Y57" s="127"/>
    </row>
    <row r="58" spans="9:25" ht="18" customHeight="1" x14ac:dyDescent="0.2">
      <c r="I58" s="129"/>
      <c r="J58" s="129"/>
      <c r="K58" s="129"/>
      <c r="L58" s="129"/>
      <c r="M58" s="129"/>
      <c r="P58" s="282"/>
      <c r="Q58" s="283"/>
      <c r="R58" s="284"/>
      <c r="S58" s="282"/>
      <c r="T58" s="285"/>
      <c r="U58" s="284"/>
      <c r="V58" s="282"/>
      <c r="W58" s="286"/>
      <c r="X58" s="287"/>
    </row>
    <row r="59" spans="9:25" ht="18" customHeight="1" x14ac:dyDescent="0.2">
      <c r="I59" s="129"/>
      <c r="J59" s="129"/>
      <c r="K59" s="129"/>
      <c r="L59" s="129"/>
      <c r="M59" s="129"/>
      <c r="P59" s="282"/>
      <c r="Q59" s="283"/>
      <c r="R59" s="284"/>
      <c r="S59" s="282"/>
      <c r="T59" s="285"/>
      <c r="U59" s="284"/>
      <c r="V59" s="282"/>
      <c r="W59" s="286"/>
      <c r="X59" s="287"/>
    </row>
    <row r="60" spans="9:25" ht="18" customHeight="1" x14ac:dyDescent="0.2">
      <c r="I60" s="129"/>
      <c r="J60" s="129"/>
      <c r="K60" s="129"/>
      <c r="L60" s="129"/>
      <c r="M60" s="129"/>
      <c r="P60" s="282"/>
      <c r="Q60" s="283"/>
      <c r="R60" s="284"/>
      <c r="S60" s="282"/>
      <c r="T60" s="285"/>
      <c r="U60" s="284"/>
      <c r="V60" s="282"/>
      <c r="W60" s="286"/>
      <c r="X60" s="287"/>
    </row>
    <row r="61" spans="9:25" ht="18" customHeight="1" x14ac:dyDescent="0.2">
      <c r="I61" s="129"/>
      <c r="J61" s="129"/>
      <c r="K61" s="129"/>
      <c r="L61" s="129"/>
      <c r="M61" s="129"/>
      <c r="P61" s="282"/>
      <c r="Q61" s="283"/>
      <c r="R61" s="284"/>
      <c r="S61" s="282"/>
      <c r="T61" s="285"/>
      <c r="U61" s="284"/>
      <c r="V61" s="282"/>
      <c r="W61" s="286"/>
      <c r="X61" s="287"/>
    </row>
    <row r="62" spans="9:25" ht="18" customHeight="1" x14ac:dyDescent="0.2">
      <c r="I62" s="129"/>
      <c r="J62" s="129"/>
      <c r="K62" s="129"/>
      <c r="L62" s="129"/>
      <c r="M62" s="129"/>
      <c r="P62" s="282"/>
      <c r="Q62" s="283"/>
      <c r="R62" s="284"/>
      <c r="S62" s="282"/>
      <c r="T62" s="285"/>
      <c r="U62" s="284"/>
      <c r="V62" s="282"/>
      <c r="W62" s="286"/>
      <c r="X62" s="287"/>
    </row>
    <row r="63" spans="9:25" ht="18" customHeight="1" x14ac:dyDescent="0.2">
      <c r="I63" s="129"/>
      <c r="J63" s="129"/>
      <c r="K63" s="129"/>
      <c r="L63" s="129"/>
      <c r="M63" s="129"/>
      <c r="P63" s="282"/>
      <c r="Q63" s="283"/>
      <c r="R63" s="284"/>
      <c r="S63" s="282"/>
      <c r="T63" s="285"/>
      <c r="U63" s="284"/>
      <c r="V63" s="282"/>
      <c r="W63" s="286"/>
      <c r="X63" s="287"/>
    </row>
    <row r="64" spans="9:25" ht="18" customHeight="1" x14ac:dyDescent="0.2">
      <c r="I64" s="129"/>
      <c r="J64" s="129"/>
      <c r="K64" s="129"/>
      <c r="L64" s="129"/>
      <c r="M64" s="129"/>
      <c r="P64" s="282"/>
      <c r="Q64" s="283"/>
      <c r="R64" s="284"/>
      <c r="S64" s="282"/>
      <c r="T64" s="285"/>
      <c r="U64" s="284"/>
      <c r="V64" s="282"/>
      <c r="W64" s="286"/>
      <c r="X64" s="287"/>
    </row>
    <row r="65" spans="9:24" ht="18" customHeight="1" x14ac:dyDescent="0.2">
      <c r="I65" s="129"/>
      <c r="J65" s="129"/>
      <c r="K65" s="129"/>
      <c r="L65" s="129"/>
      <c r="M65" s="129"/>
      <c r="P65" s="282"/>
      <c r="Q65" s="283"/>
      <c r="R65" s="284"/>
      <c r="S65" s="282"/>
      <c r="T65" s="285"/>
      <c r="U65" s="284"/>
      <c r="V65" s="282"/>
      <c r="W65" s="286"/>
      <c r="X65" s="287"/>
    </row>
    <row r="66" spans="9:24" ht="18" customHeight="1" x14ac:dyDescent="0.2">
      <c r="I66" s="129"/>
      <c r="J66" s="129"/>
      <c r="K66" s="129"/>
      <c r="L66" s="129"/>
      <c r="M66" s="129"/>
      <c r="P66" s="282"/>
      <c r="Q66" s="283"/>
      <c r="R66" s="284"/>
      <c r="S66" s="282"/>
      <c r="T66" s="285"/>
      <c r="U66" s="284"/>
      <c r="V66" s="282"/>
      <c r="W66" s="286"/>
      <c r="X66" s="287"/>
    </row>
    <row r="67" spans="9:24" ht="18" customHeight="1" x14ac:dyDescent="0.2">
      <c r="I67" s="129"/>
      <c r="J67" s="129"/>
      <c r="K67" s="129"/>
      <c r="L67" s="129"/>
      <c r="M67" s="129"/>
      <c r="P67" s="282"/>
      <c r="Q67" s="283"/>
      <c r="R67" s="284"/>
      <c r="S67" s="282"/>
      <c r="T67" s="285"/>
      <c r="U67" s="284"/>
      <c r="V67" s="282"/>
      <c r="W67" s="286"/>
      <c r="X67" s="287"/>
    </row>
    <row r="68" spans="9:24" ht="18" customHeight="1" x14ac:dyDescent="0.2">
      <c r="I68" s="129"/>
      <c r="J68" s="129"/>
      <c r="K68" s="129"/>
      <c r="L68" s="129"/>
      <c r="M68" s="129"/>
      <c r="P68" s="282"/>
      <c r="Q68" s="283"/>
      <c r="R68" s="284"/>
      <c r="S68" s="282"/>
      <c r="T68" s="285"/>
      <c r="U68" s="284"/>
      <c r="V68" s="282"/>
      <c r="W68" s="286"/>
      <c r="X68" s="287"/>
    </row>
    <row r="69" spans="9:24" ht="18" customHeight="1" x14ac:dyDescent="0.2">
      <c r="I69" s="129"/>
      <c r="J69" s="129"/>
      <c r="K69" s="129"/>
      <c r="L69" s="129"/>
      <c r="M69" s="129"/>
      <c r="P69" s="282"/>
      <c r="Q69" s="283"/>
      <c r="R69" s="284"/>
      <c r="S69" s="282"/>
      <c r="T69" s="285"/>
      <c r="U69" s="284"/>
      <c r="V69" s="282"/>
      <c r="W69" s="286"/>
      <c r="X69" s="287"/>
    </row>
    <row r="70" spans="9:24" ht="18" customHeight="1" x14ac:dyDescent="0.2">
      <c r="I70" s="129"/>
      <c r="J70" s="129"/>
      <c r="K70" s="129"/>
      <c r="L70" s="129"/>
      <c r="M70" s="129"/>
      <c r="P70" s="282"/>
      <c r="Q70" s="283"/>
      <c r="R70" s="284"/>
      <c r="S70" s="282"/>
      <c r="T70" s="285"/>
      <c r="U70" s="284"/>
      <c r="V70" s="282"/>
      <c r="W70" s="286"/>
      <c r="X70" s="287"/>
    </row>
    <row r="71" spans="9:24" ht="18" customHeight="1" x14ac:dyDescent="0.2">
      <c r="I71" s="129"/>
      <c r="J71" s="129"/>
      <c r="K71" s="129"/>
      <c r="L71" s="129"/>
      <c r="M71" s="129"/>
      <c r="P71" s="282"/>
      <c r="Q71" s="283"/>
      <c r="R71" s="284"/>
      <c r="S71" s="282"/>
      <c r="T71" s="285"/>
      <c r="U71" s="284"/>
      <c r="V71" s="282"/>
      <c r="W71" s="286"/>
      <c r="X71" s="287"/>
    </row>
    <row r="72" spans="9:24" ht="18" customHeight="1" x14ac:dyDescent="0.2">
      <c r="I72" s="129"/>
      <c r="J72" s="129"/>
      <c r="K72" s="129"/>
      <c r="L72" s="129"/>
      <c r="M72" s="129"/>
      <c r="P72" s="282"/>
      <c r="Q72" s="283"/>
      <c r="R72" s="284"/>
      <c r="S72" s="282"/>
      <c r="T72" s="285"/>
      <c r="U72" s="284"/>
      <c r="V72" s="282"/>
      <c r="W72" s="286"/>
      <c r="X72" s="287"/>
    </row>
    <row r="73" spans="9:24" ht="18" customHeight="1" x14ac:dyDescent="0.2">
      <c r="I73" s="129"/>
      <c r="J73" s="129"/>
      <c r="K73" s="129"/>
      <c r="L73" s="129"/>
      <c r="M73" s="129"/>
      <c r="P73" s="282"/>
      <c r="Q73" s="283"/>
      <c r="R73" s="284"/>
      <c r="S73" s="282"/>
      <c r="T73" s="285"/>
      <c r="U73" s="284"/>
      <c r="V73" s="282"/>
      <c r="W73" s="286"/>
      <c r="X73" s="287"/>
    </row>
    <row r="74" spans="9:24" ht="18" customHeight="1" x14ac:dyDescent="0.2">
      <c r="I74" s="129"/>
      <c r="J74" s="129"/>
      <c r="K74" s="129"/>
      <c r="L74" s="129"/>
      <c r="M74" s="129"/>
      <c r="P74" s="282"/>
      <c r="Q74" s="283"/>
      <c r="R74" s="284"/>
      <c r="S74" s="282"/>
      <c r="T74" s="285"/>
      <c r="U74" s="284"/>
      <c r="V74" s="282"/>
      <c r="W74" s="286"/>
      <c r="X74" s="287"/>
    </row>
    <row r="75" spans="9:24" ht="18" customHeight="1" x14ac:dyDescent="0.2">
      <c r="I75" s="129"/>
      <c r="J75" s="129"/>
      <c r="K75" s="129"/>
      <c r="L75" s="129"/>
      <c r="M75" s="129"/>
      <c r="P75" s="282"/>
      <c r="Q75" s="283"/>
      <c r="R75" s="284"/>
      <c r="S75" s="282"/>
      <c r="T75" s="285"/>
      <c r="U75" s="284"/>
      <c r="V75" s="282"/>
      <c r="W75" s="286"/>
      <c r="X75" s="287"/>
    </row>
    <row r="76" spans="9:24" ht="18" customHeight="1" x14ac:dyDescent="0.2">
      <c r="I76" s="129"/>
      <c r="J76" s="129"/>
      <c r="K76" s="129"/>
      <c r="L76" s="129"/>
      <c r="M76" s="129"/>
      <c r="P76" s="282"/>
      <c r="Q76" s="283"/>
      <c r="R76" s="284"/>
      <c r="S76" s="282"/>
      <c r="T76" s="285"/>
      <c r="U76" s="284"/>
      <c r="V76" s="282"/>
      <c r="W76" s="286"/>
      <c r="X76" s="287"/>
    </row>
    <row r="77" spans="9:24" ht="18" customHeight="1" x14ac:dyDescent="0.2">
      <c r="I77" s="129"/>
      <c r="J77" s="129"/>
      <c r="K77" s="129"/>
      <c r="L77" s="129"/>
      <c r="M77" s="129"/>
      <c r="P77" s="282"/>
      <c r="Q77" s="283"/>
      <c r="R77" s="284"/>
      <c r="S77" s="282"/>
      <c r="T77" s="285"/>
      <c r="U77" s="284"/>
      <c r="V77" s="282"/>
      <c r="W77" s="286"/>
      <c r="X77" s="287"/>
    </row>
    <row r="78" spans="9:24" ht="18" customHeight="1" x14ac:dyDescent="0.2">
      <c r="I78" s="129"/>
      <c r="J78" s="129"/>
      <c r="K78" s="129"/>
      <c r="L78" s="129"/>
      <c r="M78" s="129"/>
      <c r="P78" s="127"/>
    </row>
    <row r="79" spans="9:24" ht="18" customHeight="1" x14ac:dyDescent="0.2">
      <c r="I79" s="129"/>
      <c r="J79" s="129"/>
      <c r="K79" s="129"/>
      <c r="L79" s="129"/>
      <c r="M79" s="129"/>
      <c r="P79" s="127"/>
    </row>
    <row r="80" spans="9:24" ht="18" customHeight="1" x14ac:dyDescent="0.2">
      <c r="I80" s="129"/>
      <c r="J80" s="129"/>
      <c r="K80" s="129"/>
      <c r="L80" s="129"/>
      <c r="M80" s="129"/>
      <c r="P80" s="127"/>
    </row>
    <row r="81" spans="9:25" ht="18" customHeight="1" x14ac:dyDescent="0.2">
      <c r="I81" s="129"/>
      <c r="J81" s="129"/>
      <c r="K81" s="129"/>
      <c r="L81" s="129"/>
      <c r="M81" s="129"/>
      <c r="P81" s="281"/>
      <c r="Q81" s="281"/>
      <c r="R81" s="281"/>
      <c r="S81" s="281"/>
      <c r="T81" s="281"/>
      <c r="U81" s="281"/>
      <c r="V81" s="281"/>
      <c r="W81" s="281"/>
      <c r="X81" s="281"/>
      <c r="Y81" s="281"/>
    </row>
    <row r="82" spans="9:25" ht="18" customHeight="1" x14ac:dyDescent="0.2">
      <c r="I82" s="129"/>
      <c r="J82" s="129"/>
      <c r="K82" s="129"/>
      <c r="L82" s="129"/>
      <c r="M82" s="129"/>
      <c r="P82" s="282"/>
      <c r="Q82" s="283"/>
      <c r="R82" s="284"/>
      <c r="S82" s="282"/>
      <c r="T82" s="285"/>
      <c r="U82" s="284"/>
      <c r="V82" s="282"/>
      <c r="W82" s="286"/>
      <c r="X82" s="287"/>
    </row>
    <row r="83" spans="9:25" ht="18" customHeight="1" x14ac:dyDescent="0.2">
      <c r="I83" s="129"/>
      <c r="J83" s="129"/>
      <c r="K83" s="129"/>
      <c r="L83" s="129"/>
      <c r="M83" s="129"/>
      <c r="P83" s="282"/>
      <c r="Q83" s="283"/>
      <c r="R83" s="284"/>
      <c r="S83" s="282"/>
      <c r="T83" s="285"/>
      <c r="U83" s="284"/>
      <c r="V83" s="282"/>
      <c r="W83" s="286"/>
      <c r="X83" s="287"/>
    </row>
    <row r="84" spans="9:25" ht="18" customHeight="1" x14ac:dyDescent="0.2">
      <c r="I84" s="129"/>
      <c r="J84" s="129"/>
      <c r="K84" s="129"/>
      <c r="L84" s="129"/>
      <c r="M84" s="129"/>
      <c r="P84" s="282"/>
      <c r="Q84" s="283"/>
      <c r="R84" s="284"/>
      <c r="S84" s="282"/>
      <c r="T84" s="285"/>
      <c r="U84" s="284"/>
      <c r="V84" s="282"/>
      <c r="W84" s="286"/>
      <c r="X84" s="287"/>
    </row>
    <row r="85" spans="9:25" ht="18" customHeight="1" x14ac:dyDescent="0.2">
      <c r="I85" s="129"/>
      <c r="J85" s="129"/>
      <c r="K85" s="129"/>
      <c r="L85" s="129"/>
      <c r="M85" s="129"/>
      <c r="P85" s="282"/>
      <c r="Q85" s="283"/>
      <c r="R85" s="284"/>
      <c r="S85" s="282"/>
      <c r="T85" s="285"/>
      <c r="U85" s="284"/>
      <c r="V85" s="282"/>
      <c r="W85" s="286"/>
      <c r="X85" s="287"/>
    </row>
    <row r="86" spans="9:25" ht="18" customHeight="1" x14ac:dyDescent="0.2">
      <c r="I86" s="129"/>
      <c r="J86" s="129"/>
      <c r="K86" s="129"/>
      <c r="L86" s="129"/>
      <c r="M86" s="129"/>
      <c r="P86" s="282"/>
      <c r="Q86" s="283"/>
      <c r="R86" s="284"/>
      <c r="S86" s="282"/>
      <c r="T86" s="285"/>
      <c r="U86" s="284"/>
      <c r="V86" s="282"/>
      <c r="W86" s="286"/>
      <c r="X86" s="287"/>
    </row>
    <row r="87" spans="9:25" ht="18" customHeight="1" x14ac:dyDescent="0.2">
      <c r="I87" s="129"/>
      <c r="J87" s="129"/>
      <c r="K87" s="129"/>
      <c r="L87" s="129"/>
      <c r="M87" s="129"/>
      <c r="P87" s="282"/>
      <c r="Q87" s="283"/>
      <c r="R87" s="284"/>
      <c r="S87" s="282"/>
      <c r="T87" s="285"/>
      <c r="U87" s="284"/>
      <c r="V87" s="282"/>
      <c r="W87" s="286"/>
      <c r="X87" s="287"/>
    </row>
    <row r="88" spans="9:25" ht="18" customHeight="1" x14ac:dyDescent="0.2">
      <c r="I88" s="129"/>
      <c r="J88" s="129"/>
      <c r="K88" s="129"/>
      <c r="L88" s="129"/>
      <c r="M88" s="129"/>
      <c r="P88" s="282"/>
      <c r="Q88" s="283"/>
      <c r="R88" s="284"/>
      <c r="S88" s="282"/>
      <c r="T88" s="285"/>
      <c r="U88" s="284"/>
      <c r="V88" s="282"/>
      <c r="W88" s="286"/>
      <c r="X88" s="287"/>
    </row>
    <row r="89" spans="9:25" ht="18" customHeight="1" x14ac:dyDescent="0.2">
      <c r="I89" s="129"/>
      <c r="J89" s="129"/>
      <c r="K89" s="129"/>
      <c r="L89" s="129"/>
      <c r="M89" s="129"/>
      <c r="P89" s="282"/>
      <c r="Q89" s="283"/>
      <c r="R89" s="284"/>
      <c r="S89" s="282"/>
      <c r="T89" s="285"/>
      <c r="U89" s="284"/>
      <c r="V89" s="282"/>
      <c r="W89" s="286"/>
      <c r="X89" s="287"/>
    </row>
    <row r="90" spans="9:25" ht="18" customHeight="1" x14ac:dyDescent="0.2">
      <c r="I90" s="129"/>
      <c r="J90" s="129"/>
      <c r="K90" s="129"/>
      <c r="L90" s="129"/>
      <c r="M90" s="129"/>
      <c r="P90" s="282"/>
      <c r="Q90" s="283"/>
      <c r="R90" s="284"/>
      <c r="S90" s="282"/>
      <c r="T90" s="285"/>
      <c r="U90" s="284"/>
      <c r="V90" s="282"/>
      <c r="W90" s="286"/>
      <c r="X90" s="287"/>
    </row>
    <row r="91" spans="9:25" ht="18" customHeight="1" x14ac:dyDescent="0.2">
      <c r="I91" s="129"/>
      <c r="J91" s="129"/>
      <c r="K91" s="129"/>
      <c r="L91" s="129"/>
      <c r="M91" s="129"/>
      <c r="P91" s="282"/>
      <c r="Q91" s="283"/>
      <c r="R91" s="284"/>
      <c r="S91" s="282"/>
      <c r="T91" s="285"/>
      <c r="U91" s="284"/>
      <c r="V91" s="282"/>
      <c r="W91" s="286"/>
      <c r="X91" s="287"/>
    </row>
    <row r="92" spans="9:25" ht="18" customHeight="1" x14ac:dyDescent="0.2">
      <c r="I92" s="129"/>
      <c r="J92" s="129"/>
      <c r="K92" s="129"/>
      <c r="L92" s="129"/>
      <c r="M92" s="129"/>
      <c r="P92" s="282"/>
      <c r="Q92" s="283"/>
      <c r="R92" s="284"/>
      <c r="S92" s="282"/>
      <c r="T92" s="285"/>
      <c r="U92" s="284"/>
      <c r="V92" s="282"/>
      <c r="W92" s="286"/>
      <c r="X92" s="287"/>
    </row>
    <row r="93" spans="9:25" ht="18" customHeight="1" x14ac:dyDescent="0.2">
      <c r="I93" s="129"/>
      <c r="J93" s="129"/>
      <c r="K93" s="129"/>
      <c r="L93" s="129"/>
      <c r="M93" s="129"/>
      <c r="P93" s="282"/>
      <c r="Q93" s="283"/>
      <c r="R93" s="284"/>
      <c r="S93" s="282"/>
      <c r="T93" s="285"/>
      <c r="U93" s="284"/>
      <c r="V93" s="282"/>
      <c r="W93" s="286"/>
      <c r="X93" s="287"/>
    </row>
    <row r="94" spans="9:25" ht="18" customHeight="1" x14ac:dyDescent="0.2">
      <c r="I94" s="129"/>
      <c r="J94" s="129"/>
      <c r="K94" s="129"/>
      <c r="L94" s="129"/>
      <c r="M94" s="129"/>
      <c r="P94" s="282"/>
      <c r="Q94" s="283"/>
      <c r="R94" s="284"/>
      <c r="S94" s="282"/>
      <c r="T94" s="285"/>
      <c r="U94" s="284"/>
      <c r="V94" s="282"/>
      <c r="W94" s="286"/>
      <c r="X94" s="287"/>
    </row>
    <row r="95" spans="9:25" ht="18" customHeight="1" x14ac:dyDescent="0.2">
      <c r="I95" s="129"/>
      <c r="J95" s="129"/>
      <c r="K95" s="129"/>
      <c r="L95" s="129"/>
      <c r="M95" s="129"/>
      <c r="P95" s="282"/>
      <c r="Q95" s="283"/>
      <c r="R95" s="284"/>
      <c r="S95" s="282"/>
      <c r="T95" s="285"/>
      <c r="U95" s="284"/>
      <c r="V95" s="282"/>
      <c r="W95" s="286"/>
      <c r="X95" s="287"/>
    </row>
    <row r="96" spans="9:25" ht="18" customHeight="1" x14ac:dyDescent="0.2">
      <c r="P96" s="282"/>
      <c r="Q96" s="283"/>
      <c r="R96" s="284"/>
      <c r="S96" s="282"/>
      <c r="T96" s="285"/>
      <c r="U96" s="284"/>
      <c r="V96" s="282"/>
      <c r="W96" s="286"/>
      <c r="X96" s="287"/>
    </row>
    <row r="97" spans="16:25" ht="18" customHeight="1" x14ac:dyDescent="0.2">
      <c r="P97" s="282"/>
      <c r="Q97" s="283"/>
      <c r="R97" s="284"/>
      <c r="S97" s="282"/>
      <c r="T97" s="285"/>
      <c r="U97" s="284"/>
      <c r="V97" s="282"/>
      <c r="W97" s="286"/>
      <c r="X97" s="287"/>
    </row>
    <row r="98" spans="16:25" ht="18" customHeight="1" x14ac:dyDescent="0.2">
      <c r="P98" s="282"/>
      <c r="Q98" s="283"/>
      <c r="R98" s="284"/>
      <c r="S98" s="282"/>
      <c r="T98" s="285"/>
      <c r="U98" s="284"/>
      <c r="V98" s="282"/>
      <c r="W98" s="286"/>
      <c r="X98" s="287"/>
    </row>
    <row r="99" spans="16:25" ht="18" customHeight="1" x14ac:dyDescent="0.2">
      <c r="P99" s="282"/>
      <c r="Q99" s="283"/>
      <c r="R99" s="284"/>
      <c r="S99" s="282"/>
      <c r="T99" s="285"/>
      <c r="U99" s="284"/>
      <c r="V99" s="282"/>
      <c r="W99" s="286"/>
      <c r="X99" s="287"/>
    </row>
    <row r="100" spans="16:25" ht="18" customHeight="1" x14ac:dyDescent="0.2">
      <c r="P100" s="282"/>
      <c r="Q100" s="283"/>
      <c r="R100" s="284"/>
      <c r="S100" s="282"/>
      <c r="T100" s="285"/>
      <c r="U100" s="284"/>
      <c r="V100" s="282"/>
      <c r="W100" s="286"/>
      <c r="X100" s="287"/>
    </row>
    <row r="101" spans="16:25" ht="18" customHeight="1" x14ac:dyDescent="0.2">
      <c r="P101" s="282"/>
      <c r="Q101" s="283"/>
      <c r="R101" s="284"/>
      <c r="S101" s="282"/>
      <c r="T101" s="285"/>
      <c r="U101" s="284"/>
      <c r="V101" s="282"/>
      <c r="W101" s="286"/>
      <c r="X101" s="287"/>
    </row>
    <row r="102" spans="16:25" ht="18" customHeight="1" x14ac:dyDescent="0.2">
      <c r="P102" s="127"/>
    </row>
    <row r="103" spans="16:25" ht="18" customHeight="1" x14ac:dyDescent="0.2">
      <c r="P103" s="127"/>
    </row>
    <row r="104" spans="16:25" ht="18" customHeight="1" x14ac:dyDescent="0.2">
      <c r="P104" s="127"/>
    </row>
    <row r="105" spans="16:25" ht="18" customHeight="1" x14ac:dyDescent="0.2">
      <c r="P105" s="127"/>
    </row>
    <row r="106" spans="16:25" ht="18" customHeight="1" x14ac:dyDescent="0.2">
      <c r="P106" s="281"/>
      <c r="Q106" s="281"/>
      <c r="R106" s="281"/>
      <c r="S106" s="281"/>
      <c r="T106" s="281"/>
      <c r="U106" s="281"/>
      <c r="V106" s="281"/>
      <c r="W106" s="281"/>
      <c r="X106" s="281"/>
      <c r="Y106" s="281"/>
    </row>
    <row r="107" spans="16:25" ht="18" customHeight="1" x14ac:dyDescent="0.2">
      <c r="P107" s="282"/>
      <c r="Q107" s="283"/>
      <c r="R107" s="284"/>
      <c r="S107" s="282"/>
      <c r="T107" s="285"/>
      <c r="U107" s="284"/>
      <c r="V107" s="282"/>
      <c r="W107" s="286"/>
      <c r="X107" s="287"/>
    </row>
    <row r="108" spans="16:25" ht="18" customHeight="1" x14ac:dyDescent="0.2">
      <c r="P108" s="282"/>
      <c r="Q108" s="283"/>
      <c r="R108" s="284"/>
      <c r="S108" s="282"/>
      <c r="T108" s="285"/>
      <c r="U108" s="284"/>
      <c r="V108" s="282"/>
      <c r="W108" s="286"/>
      <c r="X108" s="287"/>
    </row>
    <row r="109" spans="16:25" ht="18" customHeight="1" x14ac:dyDescent="0.2">
      <c r="P109" s="282"/>
      <c r="Q109" s="283"/>
      <c r="R109" s="284"/>
      <c r="S109" s="282"/>
      <c r="T109" s="285"/>
      <c r="U109" s="284"/>
      <c r="V109" s="282"/>
      <c r="W109" s="286"/>
      <c r="X109" s="287"/>
    </row>
    <row r="110" spans="16:25" ht="18" customHeight="1" x14ac:dyDescent="0.2">
      <c r="P110" s="282"/>
      <c r="Q110" s="283"/>
      <c r="R110" s="284"/>
      <c r="S110" s="282"/>
      <c r="T110" s="285"/>
      <c r="U110" s="284"/>
      <c r="V110" s="282"/>
      <c r="W110" s="286"/>
      <c r="X110" s="287"/>
    </row>
    <row r="111" spans="16:25" ht="18" customHeight="1" x14ac:dyDescent="0.2">
      <c r="P111" s="282"/>
      <c r="Q111" s="283"/>
      <c r="R111" s="284"/>
      <c r="S111" s="282"/>
      <c r="T111" s="285"/>
      <c r="U111" s="284"/>
      <c r="V111" s="282"/>
      <c r="W111" s="286"/>
      <c r="X111" s="287"/>
    </row>
    <row r="112" spans="16:25" ht="18" customHeight="1" x14ac:dyDescent="0.2">
      <c r="P112" s="282"/>
      <c r="Q112" s="283"/>
      <c r="R112" s="284"/>
      <c r="S112" s="282"/>
      <c r="T112" s="285"/>
      <c r="U112" s="284"/>
      <c r="V112" s="282"/>
      <c r="W112" s="286"/>
      <c r="X112" s="287"/>
    </row>
    <row r="113" spans="16:24" ht="18" customHeight="1" x14ac:dyDescent="0.2">
      <c r="P113" s="282"/>
      <c r="Q113" s="283"/>
      <c r="R113" s="284"/>
      <c r="S113" s="282"/>
      <c r="T113" s="285"/>
      <c r="U113" s="284"/>
      <c r="V113" s="282"/>
      <c r="W113" s="286"/>
      <c r="X113" s="287"/>
    </row>
    <row r="114" spans="16:24" ht="18" customHeight="1" x14ac:dyDescent="0.2">
      <c r="P114" s="282"/>
      <c r="Q114" s="283"/>
      <c r="R114" s="284"/>
      <c r="S114" s="282"/>
      <c r="T114" s="285"/>
      <c r="U114" s="284"/>
      <c r="V114" s="282"/>
      <c r="W114" s="286"/>
      <c r="X114" s="287"/>
    </row>
    <row r="115" spans="16:24" ht="18" customHeight="1" x14ac:dyDescent="0.2">
      <c r="P115" s="282"/>
      <c r="Q115" s="283"/>
      <c r="R115" s="284"/>
      <c r="S115" s="282"/>
      <c r="T115" s="285"/>
      <c r="U115" s="284"/>
      <c r="V115" s="282"/>
      <c r="W115" s="286"/>
      <c r="X115" s="287"/>
    </row>
    <row r="116" spans="16:24" ht="18" customHeight="1" x14ac:dyDescent="0.2">
      <c r="P116" s="282"/>
      <c r="Q116" s="283"/>
      <c r="R116" s="284"/>
      <c r="S116" s="282"/>
      <c r="T116" s="285"/>
      <c r="U116" s="284"/>
      <c r="V116" s="282"/>
      <c r="W116" s="286"/>
      <c r="X116" s="287"/>
    </row>
    <row r="117" spans="16:24" ht="18" customHeight="1" x14ac:dyDescent="0.2">
      <c r="P117" s="282"/>
      <c r="Q117" s="283"/>
      <c r="R117" s="284"/>
      <c r="S117" s="282"/>
      <c r="T117" s="285"/>
      <c r="U117" s="284"/>
      <c r="V117" s="282"/>
      <c r="W117" s="286"/>
      <c r="X117" s="287"/>
    </row>
    <row r="118" spans="16:24" ht="18" customHeight="1" x14ac:dyDescent="0.2">
      <c r="P118" s="282"/>
      <c r="Q118" s="283"/>
      <c r="R118" s="284"/>
      <c r="S118" s="282"/>
      <c r="T118" s="285"/>
      <c r="U118" s="284"/>
      <c r="V118" s="282"/>
      <c r="W118" s="286"/>
      <c r="X118" s="287"/>
    </row>
    <row r="119" spans="16:24" ht="18" customHeight="1" x14ac:dyDescent="0.2">
      <c r="P119" s="282"/>
      <c r="Q119" s="283"/>
      <c r="R119" s="284"/>
      <c r="S119" s="282"/>
      <c r="T119" s="285"/>
      <c r="U119" s="284"/>
      <c r="V119" s="282"/>
      <c r="W119" s="286"/>
      <c r="X119" s="287"/>
    </row>
    <row r="120" spans="16:24" ht="18" customHeight="1" x14ac:dyDescent="0.2">
      <c r="P120" s="282"/>
      <c r="Q120" s="283"/>
      <c r="R120" s="284"/>
      <c r="S120" s="282"/>
      <c r="T120" s="285"/>
      <c r="U120" s="284"/>
      <c r="V120" s="282"/>
      <c r="W120" s="286"/>
      <c r="X120" s="287"/>
    </row>
    <row r="121" spans="16:24" ht="18" customHeight="1" x14ac:dyDescent="0.2">
      <c r="P121" s="282"/>
      <c r="Q121" s="283"/>
      <c r="R121" s="284"/>
      <c r="S121" s="282"/>
      <c r="T121" s="285"/>
      <c r="U121" s="284"/>
      <c r="V121" s="282"/>
      <c r="W121" s="286"/>
      <c r="X121" s="287"/>
    </row>
    <row r="122" spans="16:24" ht="18" customHeight="1" x14ac:dyDescent="0.2">
      <c r="P122" s="282"/>
      <c r="Q122" s="283"/>
      <c r="R122" s="284"/>
      <c r="S122" s="282"/>
      <c r="T122" s="285"/>
      <c r="U122" s="284"/>
      <c r="V122" s="282"/>
      <c r="W122" s="286"/>
      <c r="X122" s="287"/>
    </row>
    <row r="123" spans="16:24" ht="18" customHeight="1" x14ac:dyDescent="0.2">
      <c r="P123" s="282"/>
      <c r="Q123" s="283"/>
      <c r="R123" s="284"/>
      <c r="S123" s="282"/>
      <c r="T123" s="285"/>
      <c r="U123" s="284"/>
      <c r="V123" s="282"/>
      <c r="W123" s="286"/>
      <c r="X123" s="287"/>
    </row>
    <row r="124" spans="16:24" ht="18" customHeight="1" x14ac:dyDescent="0.2">
      <c r="P124" s="282"/>
      <c r="Q124" s="283"/>
      <c r="R124" s="284"/>
      <c r="S124" s="282"/>
      <c r="T124" s="285"/>
      <c r="U124" s="284"/>
      <c r="V124" s="282"/>
      <c r="W124" s="286"/>
      <c r="X124" s="287"/>
    </row>
    <row r="125" spans="16:24" ht="18" customHeight="1" x14ac:dyDescent="0.2">
      <c r="P125" s="282"/>
      <c r="Q125" s="283"/>
      <c r="R125" s="284"/>
      <c r="S125" s="282"/>
      <c r="T125" s="285"/>
      <c r="U125" s="284"/>
      <c r="V125" s="282"/>
      <c r="W125" s="286"/>
      <c r="X125" s="287"/>
    </row>
    <row r="126" spans="16:24" ht="18" customHeight="1" x14ac:dyDescent="0.2">
      <c r="P126" s="282"/>
      <c r="Q126" s="283"/>
      <c r="R126" s="284"/>
      <c r="S126" s="282"/>
      <c r="T126" s="285"/>
      <c r="U126" s="284"/>
      <c r="V126" s="282"/>
      <c r="W126" s="286"/>
      <c r="X126" s="287"/>
    </row>
    <row r="127" spans="16:24" ht="18" customHeight="1" x14ac:dyDescent="0.2">
      <c r="P127" s="127"/>
    </row>
    <row r="128" spans="16:24" ht="18" customHeight="1" x14ac:dyDescent="0.2">
      <c r="P128" s="127"/>
    </row>
    <row r="129" spans="16:25" ht="18" customHeight="1" x14ac:dyDescent="0.2">
      <c r="P129" s="127"/>
    </row>
    <row r="130" spans="16:25" ht="18" customHeight="1" x14ac:dyDescent="0.2">
      <c r="P130" s="281"/>
      <c r="Q130" s="281"/>
      <c r="R130" s="281"/>
      <c r="S130" s="281"/>
      <c r="T130" s="281"/>
      <c r="U130" s="281"/>
      <c r="V130" s="281"/>
      <c r="W130" s="281"/>
      <c r="X130" s="281"/>
      <c r="Y130" s="281"/>
    </row>
    <row r="131" spans="16:25" ht="18" customHeight="1" x14ac:dyDescent="0.2">
      <c r="P131" s="282"/>
      <c r="Q131" s="283"/>
      <c r="R131" s="284"/>
      <c r="S131" s="282"/>
      <c r="T131" s="285"/>
      <c r="U131" s="284"/>
      <c r="V131" s="282"/>
      <c r="W131" s="286"/>
      <c r="X131" s="287"/>
    </row>
    <row r="132" spans="16:25" ht="18" customHeight="1" x14ac:dyDescent="0.2">
      <c r="P132" s="282"/>
      <c r="Q132" s="283"/>
      <c r="R132" s="284"/>
      <c r="S132" s="282"/>
      <c r="T132" s="285"/>
      <c r="U132" s="284"/>
      <c r="V132" s="282"/>
      <c r="W132" s="286"/>
      <c r="X132" s="287"/>
    </row>
    <row r="133" spans="16:25" ht="18" customHeight="1" x14ac:dyDescent="0.2">
      <c r="P133" s="282"/>
      <c r="Q133" s="283"/>
      <c r="R133" s="284"/>
      <c r="S133" s="282"/>
      <c r="T133" s="285"/>
      <c r="U133" s="284"/>
      <c r="V133" s="282"/>
      <c r="W133" s="286"/>
      <c r="X133" s="287"/>
    </row>
    <row r="134" spans="16:25" ht="18" customHeight="1" x14ac:dyDescent="0.2">
      <c r="P134" s="282"/>
      <c r="Q134" s="283"/>
      <c r="R134" s="284"/>
      <c r="S134" s="282"/>
      <c r="T134" s="285"/>
      <c r="U134" s="284"/>
      <c r="V134" s="282"/>
      <c r="W134" s="286"/>
      <c r="X134" s="287"/>
    </row>
    <row r="135" spans="16:25" ht="18" customHeight="1" x14ac:dyDescent="0.2">
      <c r="P135" s="282"/>
      <c r="Q135" s="283"/>
      <c r="R135" s="284"/>
      <c r="S135" s="282"/>
      <c r="T135" s="285"/>
      <c r="U135" s="284"/>
      <c r="V135" s="282"/>
      <c r="W135" s="286"/>
      <c r="X135" s="287"/>
    </row>
    <row r="136" spans="16:25" ht="18" customHeight="1" x14ac:dyDescent="0.2">
      <c r="P136" s="282"/>
      <c r="Q136" s="283"/>
      <c r="R136" s="284"/>
      <c r="S136" s="282"/>
      <c r="T136" s="285"/>
      <c r="U136" s="284"/>
      <c r="V136" s="282"/>
      <c r="W136" s="286"/>
      <c r="X136" s="287"/>
    </row>
    <row r="137" spans="16:25" ht="18" customHeight="1" x14ac:dyDescent="0.2">
      <c r="P137" s="282"/>
      <c r="Q137" s="283"/>
      <c r="R137" s="284"/>
      <c r="S137" s="282"/>
      <c r="T137" s="285"/>
      <c r="U137" s="284"/>
      <c r="V137" s="282"/>
      <c r="W137" s="286"/>
      <c r="X137" s="287"/>
    </row>
    <row r="138" spans="16:25" ht="18" customHeight="1" x14ac:dyDescent="0.2">
      <c r="P138" s="282"/>
      <c r="Q138" s="283"/>
      <c r="R138" s="284"/>
      <c r="S138" s="282"/>
      <c r="T138" s="285"/>
      <c r="U138" s="284"/>
      <c r="V138" s="282"/>
      <c r="W138" s="286"/>
      <c r="X138" s="287"/>
    </row>
    <row r="139" spans="16:25" ht="18" customHeight="1" x14ac:dyDescent="0.2">
      <c r="P139" s="282"/>
      <c r="Q139" s="283"/>
      <c r="R139" s="284"/>
      <c r="S139" s="282"/>
      <c r="T139" s="285"/>
      <c r="U139" s="284"/>
      <c r="V139" s="282"/>
      <c r="W139" s="286"/>
      <c r="X139" s="287"/>
    </row>
    <row r="140" spans="16:25" ht="18" customHeight="1" x14ac:dyDescent="0.2">
      <c r="P140" s="282"/>
      <c r="Q140" s="283"/>
      <c r="R140" s="284"/>
      <c r="S140" s="282"/>
      <c r="T140" s="285"/>
      <c r="U140" s="284"/>
      <c r="V140" s="282"/>
      <c r="W140" s="286"/>
      <c r="X140" s="287"/>
    </row>
    <row r="141" spans="16:25" ht="18" customHeight="1" x14ac:dyDescent="0.2">
      <c r="P141" s="282"/>
      <c r="Q141" s="283"/>
      <c r="R141" s="284"/>
      <c r="S141" s="282"/>
      <c r="T141" s="285"/>
      <c r="U141" s="284"/>
      <c r="V141" s="282"/>
      <c r="W141" s="286"/>
      <c r="X141" s="287"/>
    </row>
    <row r="142" spans="16:25" ht="18" customHeight="1" x14ac:dyDescent="0.2">
      <c r="P142" s="282"/>
      <c r="Q142" s="283"/>
      <c r="R142" s="284"/>
      <c r="S142" s="282"/>
      <c r="T142" s="285"/>
      <c r="U142" s="284"/>
      <c r="V142" s="282"/>
      <c r="W142" s="286"/>
      <c r="X142" s="287"/>
    </row>
    <row r="143" spans="16:25" ht="18" customHeight="1" x14ac:dyDescent="0.2">
      <c r="P143" s="282"/>
      <c r="Q143" s="283"/>
      <c r="R143" s="284"/>
      <c r="S143" s="282"/>
      <c r="T143" s="285"/>
      <c r="U143" s="284"/>
      <c r="V143" s="282"/>
      <c r="W143" s="286"/>
      <c r="X143" s="287"/>
    </row>
    <row r="144" spans="16:25" ht="18" customHeight="1" x14ac:dyDescent="0.2">
      <c r="P144" s="282"/>
      <c r="Q144" s="283"/>
      <c r="R144" s="284"/>
      <c r="S144" s="282"/>
      <c r="T144" s="285"/>
      <c r="U144" s="284"/>
      <c r="V144" s="282"/>
      <c r="W144" s="286"/>
      <c r="X144" s="287"/>
    </row>
    <row r="145" spans="16:25" ht="18" customHeight="1" x14ac:dyDescent="0.2">
      <c r="P145" s="282"/>
      <c r="Q145" s="283"/>
      <c r="R145" s="284"/>
      <c r="S145" s="282"/>
      <c r="T145" s="285"/>
      <c r="U145" s="284"/>
      <c r="V145" s="282"/>
      <c r="W145" s="286"/>
      <c r="X145" s="287"/>
    </row>
    <row r="146" spans="16:25" ht="18" customHeight="1" x14ac:dyDescent="0.2">
      <c r="P146" s="282"/>
      <c r="Q146" s="283"/>
      <c r="R146" s="284"/>
      <c r="S146" s="282"/>
      <c r="T146" s="285"/>
      <c r="U146" s="284"/>
      <c r="V146" s="282"/>
      <c r="W146" s="286"/>
      <c r="X146" s="287"/>
    </row>
    <row r="147" spans="16:25" ht="18" customHeight="1" x14ac:dyDescent="0.2">
      <c r="P147" s="282"/>
      <c r="Q147" s="283"/>
      <c r="R147" s="284"/>
      <c r="S147" s="282"/>
      <c r="T147" s="285"/>
      <c r="U147" s="284"/>
      <c r="V147" s="282"/>
      <c r="W147" s="286"/>
      <c r="X147" s="287"/>
    </row>
    <row r="148" spans="16:25" ht="18" customHeight="1" x14ac:dyDescent="0.2">
      <c r="P148" s="282"/>
      <c r="Q148" s="283"/>
      <c r="R148" s="284"/>
      <c r="S148" s="282"/>
      <c r="T148" s="285"/>
      <c r="U148" s="284"/>
      <c r="V148" s="282"/>
      <c r="W148" s="286"/>
      <c r="X148" s="287"/>
    </row>
    <row r="149" spans="16:25" ht="18" customHeight="1" x14ac:dyDescent="0.2">
      <c r="P149" s="282"/>
      <c r="Q149" s="283"/>
      <c r="R149" s="284"/>
      <c r="S149" s="282"/>
      <c r="T149" s="285"/>
      <c r="U149" s="284"/>
      <c r="V149" s="282"/>
      <c r="W149" s="286"/>
      <c r="X149" s="287"/>
    </row>
    <row r="150" spans="16:25" ht="18" customHeight="1" x14ac:dyDescent="0.2">
      <c r="P150" s="282"/>
      <c r="Q150" s="283"/>
      <c r="R150" s="284"/>
      <c r="S150" s="282"/>
      <c r="T150" s="285"/>
      <c r="U150" s="284"/>
      <c r="V150" s="282"/>
      <c r="W150" s="286"/>
      <c r="X150" s="287"/>
    </row>
    <row r="151" spans="16:25" ht="18" customHeight="1" x14ac:dyDescent="0.2">
      <c r="P151" s="127"/>
    </row>
    <row r="152" spans="16:25" ht="18" customHeight="1" x14ac:dyDescent="0.2">
      <c r="P152" s="127"/>
    </row>
    <row r="153" spans="16:25" ht="18" customHeight="1" x14ac:dyDescent="0.2">
      <c r="P153" s="127"/>
    </row>
    <row r="154" spans="16:25" ht="18" customHeight="1" x14ac:dyDescent="0.2">
      <c r="P154" s="127"/>
    </row>
    <row r="155" spans="16:25" ht="18" customHeight="1" x14ac:dyDescent="0.2">
      <c r="P155" s="281"/>
      <c r="Q155" s="281"/>
      <c r="R155" s="281"/>
      <c r="S155" s="281"/>
      <c r="T155" s="281"/>
      <c r="U155" s="281"/>
      <c r="V155" s="281"/>
      <c r="W155" s="281"/>
      <c r="X155" s="281"/>
      <c r="Y155" s="281"/>
    </row>
    <row r="156" spans="16:25" ht="18" customHeight="1" x14ac:dyDescent="0.2">
      <c r="P156" s="282"/>
      <c r="Q156" s="283"/>
      <c r="R156" s="284"/>
      <c r="S156" s="282"/>
      <c r="T156" s="285"/>
      <c r="U156" s="284"/>
      <c r="V156" s="282"/>
      <c r="W156" s="286"/>
      <c r="X156" s="287"/>
    </row>
    <row r="157" spans="16:25" ht="18" customHeight="1" x14ac:dyDescent="0.2">
      <c r="P157" s="282"/>
      <c r="Q157" s="283"/>
      <c r="R157" s="284"/>
      <c r="S157" s="282"/>
      <c r="T157" s="285"/>
      <c r="U157" s="284"/>
      <c r="V157" s="282"/>
      <c r="W157" s="286"/>
      <c r="X157" s="287"/>
    </row>
    <row r="158" spans="16:25" ht="18" customHeight="1" x14ac:dyDescent="0.2">
      <c r="P158" s="282"/>
      <c r="Q158" s="283"/>
      <c r="R158" s="284"/>
      <c r="S158" s="282"/>
      <c r="T158" s="285"/>
      <c r="U158" s="284"/>
      <c r="V158" s="282"/>
      <c r="W158" s="286"/>
      <c r="X158" s="287"/>
    </row>
    <row r="159" spans="16:25" ht="18" customHeight="1" x14ac:dyDescent="0.2">
      <c r="P159" s="282"/>
      <c r="Q159" s="283"/>
      <c r="R159" s="284"/>
      <c r="S159" s="282"/>
      <c r="T159" s="285"/>
      <c r="U159" s="284"/>
      <c r="V159" s="282"/>
      <c r="W159" s="286"/>
      <c r="X159" s="287"/>
    </row>
    <row r="160" spans="16:25" ht="18" customHeight="1" x14ac:dyDescent="0.2">
      <c r="P160" s="282"/>
      <c r="Q160" s="283"/>
      <c r="R160" s="284"/>
      <c r="S160" s="282"/>
      <c r="T160" s="285"/>
      <c r="U160" s="284"/>
      <c r="V160" s="282"/>
      <c r="W160" s="286"/>
      <c r="X160" s="287"/>
    </row>
    <row r="161" spans="16:24" ht="18" customHeight="1" x14ac:dyDescent="0.2">
      <c r="P161" s="282"/>
      <c r="Q161" s="283"/>
      <c r="R161" s="284"/>
      <c r="S161" s="282"/>
      <c r="T161" s="285"/>
      <c r="U161" s="284"/>
      <c r="V161" s="282"/>
      <c r="W161" s="286"/>
      <c r="X161" s="287"/>
    </row>
    <row r="162" spans="16:24" ht="18" customHeight="1" x14ac:dyDescent="0.2">
      <c r="P162" s="282"/>
      <c r="Q162" s="283"/>
      <c r="R162" s="284"/>
      <c r="S162" s="282"/>
      <c r="T162" s="285"/>
      <c r="U162" s="284"/>
      <c r="V162" s="282"/>
      <c r="W162" s="286"/>
      <c r="X162" s="287"/>
    </row>
    <row r="163" spans="16:24" ht="18" customHeight="1" x14ac:dyDescent="0.2">
      <c r="P163" s="282"/>
      <c r="Q163" s="283"/>
      <c r="R163" s="284"/>
      <c r="S163" s="282"/>
      <c r="T163" s="285"/>
      <c r="U163" s="284"/>
      <c r="V163" s="282"/>
      <c r="W163" s="286"/>
      <c r="X163" s="287"/>
    </row>
    <row r="164" spans="16:24" ht="18" customHeight="1" x14ac:dyDescent="0.2">
      <c r="P164" s="282"/>
      <c r="Q164" s="283"/>
      <c r="R164" s="284"/>
      <c r="S164" s="282"/>
      <c r="T164" s="285"/>
      <c r="U164" s="284"/>
      <c r="V164" s="282"/>
      <c r="W164" s="286"/>
      <c r="X164" s="287"/>
    </row>
    <row r="165" spans="16:24" ht="18" customHeight="1" x14ac:dyDescent="0.2">
      <c r="P165" s="282"/>
      <c r="Q165" s="283"/>
      <c r="R165" s="284"/>
      <c r="S165" s="282"/>
      <c r="T165" s="285"/>
      <c r="U165" s="284"/>
      <c r="V165" s="282"/>
      <c r="W165" s="286"/>
      <c r="X165" s="287"/>
    </row>
    <row r="166" spans="16:24" ht="18" customHeight="1" x14ac:dyDescent="0.2">
      <c r="P166" s="282"/>
      <c r="Q166" s="283"/>
      <c r="R166" s="284"/>
      <c r="S166" s="282"/>
      <c r="T166" s="285"/>
      <c r="U166" s="284"/>
      <c r="V166" s="282"/>
      <c r="W166" s="286"/>
      <c r="X166" s="287"/>
    </row>
    <row r="167" spans="16:24" ht="18" customHeight="1" x14ac:dyDescent="0.2">
      <c r="P167" s="282"/>
      <c r="Q167" s="283"/>
      <c r="R167" s="284"/>
      <c r="S167" s="282"/>
      <c r="T167" s="285"/>
      <c r="U167" s="284"/>
      <c r="V167" s="282"/>
      <c r="W167" s="286"/>
      <c r="X167" s="287"/>
    </row>
    <row r="168" spans="16:24" ht="18" customHeight="1" x14ac:dyDescent="0.2">
      <c r="P168" s="282"/>
      <c r="Q168" s="283"/>
      <c r="R168" s="284"/>
      <c r="S168" s="282"/>
      <c r="T168" s="285"/>
      <c r="U168" s="284"/>
      <c r="V168" s="282"/>
      <c r="W168" s="286"/>
      <c r="X168" s="287"/>
    </row>
    <row r="169" spans="16:24" ht="18" customHeight="1" x14ac:dyDescent="0.2">
      <c r="P169" s="282"/>
      <c r="Q169" s="283"/>
      <c r="R169" s="284"/>
      <c r="S169" s="282"/>
      <c r="T169" s="285"/>
      <c r="U169" s="284"/>
      <c r="V169" s="282"/>
      <c r="W169" s="286"/>
      <c r="X169" s="287"/>
    </row>
    <row r="170" spans="16:24" ht="18" customHeight="1" x14ac:dyDescent="0.2">
      <c r="P170" s="282"/>
      <c r="Q170" s="283"/>
      <c r="R170" s="284"/>
      <c r="S170" s="282"/>
      <c r="T170" s="285"/>
      <c r="U170" s="284"/>
      <c r="V170" s="282"/>
      <c r="W170" s="286"/>
      <c r="X170" s="287"/>
    </row>
    <row r="171" spans="16:24" ht="18" customHeight="1" x14ac:dyDescent="0.2">
      <c r="P171" s="282"/>
      <c r="Q171" s="283"/>
      <c r="R171" s="284"/>
      <c r="S171" s="282"/>
      <c r="T171" s="285"/>
      <c r="U171" s="284"/>
      <c r="V171" s="282"/>
      <c r="W171" s="286"/>
      <c r="X171" s="287"/>
    </row>
    <row r="172" spans="16:24" ht="18" customHeight="1" x14ac:dyDescent="0.2">
      <c r="P172" s="282"/>
      <c r="Q172" s="283"/>
      <c r="R172" s="284"/>
      <c r="S172" s="282"/>
      <c r="T172" s="285"/>
      <c r="U172" s="284"/>
      <c r="V172" s="282"/>
      <c r="W172" s="286"/>
      <c r="X172" s="287"/>
    </row>
    <row r="173" spans="16:24" ht="18" customHeight="1" x14ac:dyDescent="0.2">
      <c r="P173" s="282"/>
      <c r="Q173" s="283"/>
      <c r="R173" s="284"/>
      <c r="S173" s="282"/>
      <c r="T173" s="285"/>
      <c r="U173" s="284"/>
      <c r="V173" s="282"/>
      <c r="W173" s="286"/>
      <c r="X173" s="287"/>
    </row>
    <row r="174" spans="16:24" ht="18" customHeight="1" x14ac:dyDescent="0.2">
      <c r="P174" s="282"/>
      <c r="Q174" s="283"/>
      <c r="R174" s="284"/>
      <c r="S174" s="282"/>
      <c r="T174" s="285"/>
      <c r="U174" s="284"/>
      <c r="V174" s="282"/>
      <c r="W174" s="286"/>
      <c r="X174" s="287"/>
    </row>
    <row r="175" spans="16:24" ht="18" customHeight="1" x14ac:dyDescent="0.2">
      <c r="P175" s="282"/>
      <c r="Q175" s="283"/>
      <c r="R175" s="284"/>
      <c r="S175" s="282"/>
      <c r="T175" s="285"/>
      <c r="U175" s="284"/>
      <c r="V175" s="282"/>
      <c r="W175" s="286"/>
      <c r="X175" s="287"/>
    </row>
  </sheetData>
  <mergeCells count="24">
    <mergeCell ref="U5:U6"/>
    <mergeCell ref="V5:V6"/>
    <mergeCell ref="W5:W6"/>
    <mergeCell ref="X5:X6"/>
    <mergeCell ref="Y5:Y6"/>
    <mergeCell ref="P5:P6"/>
    <mergeCell ref="Q5:Q6"/>
    <mergeCell ref="R5:R6"/>
    <mergeCell ref="S5:S6"/>
    <mergeCell ref="T5:T6"/>
    <mergeCell ref="N5:N6"/>
    <mergeCell ref="A27:M27"/>
    <mergeCell ref="A29:E29"/>
    <mergeCell ref="A5:A6"/>
    <mergeCell ref="B5:B6"/>
    <mergeCell ref="C5:C6"/>
    <mergeCell ref="D5:D6"/>
    <mergeCell ref="E5:G5"/>
    <mergeCell ref="H5:H6"/>
    <mergeCell ref="I5:I6"/>
    <mergeCell ref="J5:J6"/>
    <mergeCell ref="K5:K6"/>
    <mergeCell ref="L5:L6"/>
    <mergeCell ref="M5:M6"/>
  </mergeCells>
  <phoneticPr fontId="3"/>
  <pageMargins left="0.70866141732283472" right="0.31496062992125984" top="0.55118110236220474" bottom="0.55118110236220474" header="0.31496062992125984" footer="0.31496062992125984"/>
  <pageSetup paperSize="9" scale="48" fitToHeight="0" orientation="portrait" r:id="rId1"/>
  <headerFooter>
    <oddHeader>&amp;R&amp;"HG丸ｺﾞｼｯｸM-PRO,標準"証憑一覧</oddHeader>
    <oddFooter>&amp;C&amp;"HG丸ｺﾞｼｯｸM-PRO,標準"&amp;P/&amp;N</oddFooter>
  </headerFooter>
  <colBreaks count="1" manualBreakCount="1">
    <brk id="14"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175"/>
  <sheetViews>
    <sheetView view="pageBreakPreview" topLeftCell="F1" zoomScaleNormal="100" zoomScaleSheetLayoutView="100" workbookViewId="0">
      <selection activeCell="K7" sqref="K7"/>
    </sheetView>
  </sheetViews>
  <sheetFormatPr defaultColWidth="9" defaultRowHeight="18" customHeight="1" x14ac:dyDescent="0.5"/>
  <cols>
    <col min="1" max="1" width="8.77734375" style="105" customWidth="1"/>
    <col min="2" max="2" width="5.33203125" style="105" customWidth="1"/>
    <col min="3" max="6" width="19.21875" style="105" customWidth="1"/>
    <col min="7" max="7" width="5.77734375" style="130" customWidth="1"/>
    <col min="8" max="8" width="8" style="130" customWidth="1"/>
    <col min="9" max="9" width="13.6640625" style="130" customWidth="1"/>
    <col min="10" max="10" width="5.77734375" style="130" customWidth="1"/>
    <col min="11" max="11" width="8" style="130" customWidth="1"/>
    <col min="12" max="12" width="19.21875" style="105" customWidth="1"/>
    <col min="13" max="13" width="2.21875" style="128" customWidth="1"/>
    <col min="14" max="14" width="14.6640625" style="128" customWidth="1"/>
    <col min="15" max="15" width="23.21875" style="129" customWidth="1"/>
    <col min="16" max="17" width="8" style="128" customWidth="1"/>
    <col min="18" max="18" width="13.6640625" style="128" customWidth="1"/>
    <col min="19" max="20" width="8" style="128" customWidth="1"/>
    <col min="21" max="21" width="16.6640625" style="128" customWidth="1"/>
    <col min="22" max="22" width="12.109375" style="128" customWidth="1"/>
    <col min="23" max="23" width="21.44140625" style="128" customWidth="1"/>
    <col min="24" max="16384" width="9" style="105"/>
  </cols>
  <sheetData>
    <row r="1" spans="1:23" ht="18" customHeight="1" x14ac:dyDescent="0.5">
      <c r="A1" s="128" t="s">
        <v>39</v>
      </c>
    </row>
    <row r="2" spans="1:23" ht="18" customHeight="1" x14ac:dyDescent="0.5">
      <c r="A2" s="128" t="s">
        <v>50</v>
      </c>
      <c r="L2" s="291" t="s">
        <v>272</v>
      </c>
    </row>
    <row r="3" spans="1:23" ht="18" customHeight="1" x14ac:dyDescent="0.5">
      <c r="A3" s="127"/>
      <c r="B3" s="128"/>
      <c r="C3" s="127"/>
      <c r="D3" s="127"/>
      <c r="E3" s="185"/>
      <c r="F3" s="154"/>
      <c r="L3" s="154"/>
      <c r="N3" s="156" t="s">
        <v>251</v>
      </c>
      <c r="O3" s="237">
        <f>収支報告書!H10</f>
        <v>44927</v>
      </c>
      <c r="Q3" s="266" t="s">
        <v>265</v>
      </c>
    </row>
    <row r="4" spans="1:23" ht="18" customHeight="1" x14ac:dyDescent="0.5">
      <c r="A4" s="156" t="s">
        <v>45</v>
      </c>
      <c r="B4" s="176" t="s">
        <v>199</v>
      </c>
      <c r="C4" s="157"/>
      <c r="D4" s="157"/>
      <c r="E4" s="157"/>
      <c r="F4" s="158"/>
      <c r="G4" s="158"/>
      <c r="H4" s="158"/>
      <c r="I4" s="158"/>
      <c r="J4" s="158"/>
      <c r="K4" s="158"/>
      <c r="L4" s="159"/>
      <c r="N4" s="156" t="s">
        <v>252</v>
      </c>
      <c r="O4" s="237">
        <f>収支報告書!J10</f>
        <v>44985</v>
      </c>
    </row>
    <row r="5" spans="1:23" ht="18" customHeight="1" x14ac:dyDescent="0.5">
      <c r="A5" s="346" t="s">
        <v>9</v>
      </c>
      <c r="B5" s="344" t="s">
        <v>0</v>
      </c>
      <c r="C5" s="344" t="s">
        <v>1</v>
      </c>
      <c r="D5" s="344" t="s">
        <v>5</v>
      </c>
      <c r="E5" s="344" t="s">
        <v>2</v>
      </c>
      <c r="F5" s="358" t="s">
        <v>19</v>
      </c>
      <c r="G5" s="344" t="s">
        <v>271</v>
      </c>
      <c r="H5" s="356" t="s">
        <v>258</v>
      </c>
      <c r="I5" s="358" t="s">
        <v>19</v>
      </c>
      <c r="J5" s="348" t="s">
        <v>257</v>
      </c>
      <c r="K5" s="350" t="s">
        <v>259</v>
      </c>
      <c r="L5" s="342" t="s">
        <v>46</v>
      </c>
      <c r="M5" s="276"/>
      <c r="N5" s="346" t="s">
        <v>249</v>
      </c>
      <c r="O5" s="348" t="s">
        <v>250</v>
      </c>
      <c r="P5" s="350" t="s">
        <v>258</v>
      </c>
      <c r="Q5" s="344" t="s">
        <v>260</v>
      </c>
      <c r="R5" s="344" t="s">
        <v>262</v>
      </c>
      <c r="S5" s="344" t="s">
        <v>259</v>
      </c>
      <c r="T5" s="344" t="s">
        <v>260</v>
      </c>
      <c r="U5" s="344" t="s">
        <v>263</v>
      </c>
      <c r="V5" s="344" t="s">
        <v>264</v>
      </c>
      <c r="W5" s="342" t="s">
        <v>250</v>
      </c>
    </row>
    <row r="6" spans="1:23" ht="18" customHeight="1" x14ac:dyDescent="0.5">
      <c r="A6" s="347"/>
      <c r="B6" s="345"/>
      <c r="C6" s="345"/>
      <c r="D6" s="345"/>
      <c r="E6" s="345"/>
      <c r="F6" s="359"/>
      <c r="G6" s="345"/>
      <c r="H6" s="357"/>
      <c r="I6" s="359"/>
      <c r="J6" s="349"/>
      <c r="K6" s="351"/>
      <c r="L6" s="343"/>
      <c r="N6" s="347"/>
      <c r="O6" s="349"/>
      <c r="P6" s="351"/>
      <c r="Q6" s="345"/>
      <c r="R6" s="345"/>
      <c r="S6" s="345"/>
      <c r="T6" s="345"/>
      <c r="U6" s="345"/>
      <c r="V6" s="345"/>
      <c r="W6" s="343"/>
    </row>
    <row r="7" spans="1:23" ht="18" customHeight="1" x14ac:dyDescent="0.5">
      <c r="A7" s="139" t="s">
        <v>10</v>
      </c>
      <c r="B7" s="140">
        <v>1</v>
      </c>
      <c r="C7" s="141"/>
      <c r="D7" s="233">
        <v>44953</v>
      </c>
      <c r="E7" s="142"/>
      <c r="F7" s="264">
        <v>500</v>
      </c>
      <c r="G7" s="267" t="s">
        <v>269</v>
      </c>
      <c r="H7" s="268">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620.91999999999996</v>
      </c>
      <c r="I7" s="314">
        <f>ROUNDDOWN(F7/H7,2)</f>
        <v>0.8</v>
      </c>
      <c r="J7" s="263" t="s">
        <v>256</v>
      </c>
      <c r="K7" s="280">
        <f>IF(I7="","",IF(J7='換算レート表(レートチェック用)'!$C$8,VLOOKUP(D7,'換算レート表(レートチェック用)'!$B$9:$E$26,2,TRUE),IF(J7='換算レート表(レートチェック用)'!$D$8,VLOOKUP(D7,'換算レート表(レートチェック用)'!$B$9:$E$26,3,TRUE),IF(J7='換算レート表(レートチェック用)'!$E$8,VLOOKUP(D7,'換算レート表(レートチェック用)'!$B$9:$E$26,4,TRUE),IF(OR(J7="JPY",J7="円"),1,0)))))</f>
        <v>130.72999999999999</v>
      </c>
      <c r="L7" s="265">
        <f>ROUNDDOWN(I7*K7,0)</f>
        <v>104</v>
      </c>
      <c r="N7" s="274" t="str">
        <f>IF(D7="","",IF(AND($O$3&lt;=D7,$O$4&gt;=D7),"○","×"))</f>
        <v>○</v>
      </c>
      <c r="O7" s="257"/>
      <c r="P7" s="268">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620.91999999999996</v>
      </c>
      <c r="Q7" s="269" t="str">
        <f>IF(F7="","",IF(H7=P7,"〇","×"))</f>
        <v>〇</v>
      </c>
      <c r="R7" s="270">
        <f>IF(F7="","",ROUNDDOWN(F7/P7,2))</f>
        <v>0.8</v>
      </c>
      <c r="S7" s="268">
        <f>IF(I7="","",IF(J7='換算レート表(レートチェック用)'!$C$8,VLOOKUP(D7,'換算レート表(レートチェック用)'!$B$9:$E$26,2,TRUE),IF(J7='換算レート表(レートチェック用)'!$D$8,VLOOKUP(D7,'換算レート表(レートチェック用)'!$B$9:$E$26,3,TRUE),IF(J7='換算レート表(レートチェック用)'!$E$8,VLOOKUP(D7,'換算レート表(レートチェック用)'!$B$9:$E$26,4,TRUE),IF(OR(J7="JPY",J7="円"),1,0)))))</f>
        <v>130.72999999999999</v>
      </c>
      <c r="T7" s="269" t="str">
        <f>IF(I7="","",IF(K7=S7,"〇","×"))</f>
        <v>〇</v>
      </c>
      <c r="U7" s="271">
        <f>IF(F7="","",IF(I7="",ROUNDDOWN(F7*P7,0),ROUNDDOWN(R7*S7,0)))</f>
        <v>104</v>
      </c>
      <c r="V7" s="272">
        <f>IF(F7="","",L7-U7)</f>
        <v>0</v>
      </c>
      <c r="W7" s="258"/>
    </row>
    <row r="8" spans="1:23" ht="18" customHeight="1" x14ac:dyDescent="0.5">
      <c r="A8" s="139" t="s">
        <v>10</v>
      </c>
      <c r="B8" s="145">
        <v>2</v>
      </c>
      <c r="C8" s="146"/>
      <c r="D8" s="147"/>
      <c r="E8" s="178"/>
      <c r="F8" s="149"/>
      <c r="G8" s="255"/>
      <c r="H8" s="268"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I8" s="253"/>
      <c r="J8" s="253"/>
      <c r="K8" s="280" t="str">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
      </c>
      <c r="L8" s="151"/>
      <c r="M8" s="138"/>
      <c r="N8" s="274" t="str">
        <f t="shared" ref="N8:N9" si="0">IF(D8="","",IF(AND($O$3&lt;=D8,$O$4&gt;=D8),"○","×"))</f>
        <v/>
      </c>
      <c r="O8" s="257"/>
      <c r="P8" s="268"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Q8" s="269" t="str">
        <f t="shared" ref="Q8:Q26" si="1">IF(F8="","",IF(H8=P8,"〇","×"))</f>
        <v/>
      </c>
      <c r="R8" s="270" t="str">
        <f t="shared" ref="R8:R26" si="2">IF(F8="","",ROUNDDOWN(F8/P8,2))</f>
        <v/>
      </c>
      <c r="S8" s="268" t="str">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
      </c>
      <c r="T8" s="269" t="str">
        <f t="shared" ref="T8:T26" si="3">IF(I8="","",IF(K8=S8,"〇","×"))</f>
        <v/>
      </c>
      <c r="U8" s="271" t="str">
        <f t="shared" ref="U8:U26" si="4">IF(F8="","",IF(I8="",ROUNDDOWN(F8*P8,0),ROUNDDOWN(R8*S8,0)))</f>
        <v/>
      </c>
      <c r="V8" s="272" t="str">
        <f t="shared" ref="V8:V26" si="5">IF(F8="","",L8-U8)</f>
        <v/>
      </c>
      <c r="W8" s="258"/>
    </row>
    <row r="9" spans="1:23" ht="18" customHeight="1" x14ac:dyDescent="0.5">
      <c r="A9" s="139" t="s">
        <v>10</v>
      </c>
      <c r="B9" s="145">
        <v>3</v>
      </c>
      <c r="C9" s="146"/>
      <c r="D9" s="147"/>
      <c r="E9" s="178"/>
      <c r="F9" s="149"/>
      <c r="G9" s="255"/>
      <c r="H9" s="268"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I9" s="253"/>
      <c r="J9" s="253"/>
      <c r="K9" s="280"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L9" s="151"/>
      <c r="M9" s="144"/>
      <c r="N9" s="274" t="str">
        <f t="shared" si="0"/>
        <v/>
      </c>
      <c r="O9" s="257"/>
      <c r="P9" s="268"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Q9" s="269" t="str">
        <f t="shared" si="1"/>
        <v/>
      </c>
      <c r="R9" s="270" t="str">
        <f t="shared" si="2"/>
        <v/>
      </c>
      <c r="S9" s="268"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T9" s="269" t="str">
        <f t="shared" si="3"/>
        <v/>
      </c>
      <c r="U9" s="271" t="str">
        <f t="shared" si="4"/>
        <v/>
      </c>
      <c r="V9" s="272" t="str">
        <f t="shared" si="5"/>
        <v/>
      </c>
      <c r="W9" s="258"/>
    </row>
    <row r="10" spans="1:23" ht="18" customHeight="1" x14ac:dyDescent="0.5">
      <c r="A10" s="139" t="s">
        <v>10</v>
      </c>
      <c r="B10" s="145">
        <v>4</v>
      </c>
      <c r="C10" s="146"/>
      <c r="D10" s="147"/>
      <c r="E10" s="184"/>
      <c r="F10" s="149"/>
      <c r="G10" s="255"/>
      <c r="H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253"/>
      <c r="J10" s="253"/>
      <c r="K10" s="280"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L10" s="151"/>
      <c r="M10" s="144"/>
      <c r="N10" s="274" t="str">
        <f t="shared" ref="N10:N26" si="6">IF(D10="","",IF(AND($O$3&lt;=D10,$O$4&gt;=D10),"○","×"))</f>
        <v/>
      </c>
      <c r="O10" s="257"/>
      <c r="P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Q10" s="269" t="str">
        <f t="shared" si="1"/>
        <v/>
      </c>
      <c r="R10" s="270" t="str">
        <f t="shared" si="2"/>
        <v/>
      </c>
      <c r="S10" s="268"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T10" s="269" t="str">
        <f t="shared" si="3"/>
        <v/>
      </c>
      <c r="U10" s="271" t="str">
        <f t="shared" si="4"/>
        <v/>
      </c>
      <c r="V10" s="272" t="str">
        <f t="shared" si="5"/>
        <v/>
      </c>
      <c r="W10" s="258"/>
    </row>
    <row r="11" spans="1:23" ht="18" customHeight="1" x14ac:dyDescent="0.5">
      <c r="A11" s="139" t="s">
        <v>10</v>
      </c>
      <c r="B11" s="145">
        <v>5</v>
      </c>
      <c r="C11" s="146"/>
      <c r="D11" s="147"/>
      <c r="E11" s="178"/>
      <c r="F11" s="149"/>
      <c r="G11" s="255"/>
      <c r="H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253"/>
      <c r="J11" s="253"/>
      <c r="K11" s="280"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L11" s="151"/>
      <c r="M11" s="144"/>
      <c r="N11" s="274" t="str">
        <f t="shared" si="6"/>
        <v/>
      </c>
      <c r="O11" s="257"/>
      <c r="P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Q11" s="269" t="str">
        <f t="shared" si="1"/>
        <v/>
      </c>
      <c r="R11" s="270" t="str">
        <f t="shared" si="2"/>
        <v/>
      </c>
      <c r="S11" s="268"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T11" s="269" t="str">
        <f t="shared" si="3"/>
        <v/>
      </c>
      <c r="U11" s="271" t="str">
        <f t="shared" si="4"/>
        <v/>
      </c>
      <c r="V11" s="272" t="str">
        <f t="shared" si="5"/>
        <v/>
      </c>
      <c r="W11" s="258"/>
    </row>
    <row r="12" spans="1:23" ht="18" customHeight="1" x14ac:dyDescent="0.5">
      <c r="A12" s="139" t="s">
        <v>10</v>
      </c>
      <c r="B12" s="145">
        <v>6</v>
      </c>
      <c r="C12" s="146"/>
      <c r="D12" s="147"/>
      <c r="E12" s="178"/>
      <c r="F12" s="149"/>
      <c r="G12" s="255"/>
      <c r="H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253"/>
      <c r="J12" s="253"/>
      <c r="K12" s="280"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L12" s="151"/>
      <c r="M12" s="144"/>
      <c r="N12" s="274" t="str">
        <f t="shared" si="6"/>
        <v/>
      </c>
      <c r="O12" s="257"/>
      <c r="P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Q12" s="269" t="str">
        <f t="shared" si="1"/>
        <v/>
      </c>
      <c r="R12" s="270" t="str">
        <f t="shared" si="2"/>
        <v/>
      </c>
      <c r="S12" s="268"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T12" s="269" t="str">
        <f t="shared" si="3"/>
        <v/>
      </c>
      <c r="U12" s="271" t="str">
        <f t="shared" si="4"/>
        <v/>
      </c>
      <c r="V12" s="272" t="str">
        <f t="shared" si="5"/>
        <v/>
      </c>
      <c r="W12" s="258"/>
    </row>
    <row r="13" spans="1:23" ht="18" customHeight="1" x14ac:dyDescent="0.5">
      <c r="A13" s="139" t="s">
        <v>10</v>
      </c>
      <c r="B13" s="145">
        <v>7</v>
      </c>
      <c r="C13" s="146"/>
      <c r="D13" s="147"/>
      <c r="E13" s="178"/>
      <c r="F13" s="149"/>
      <c r="G13" s="255"/>
      <c r="H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253"/>
      <c r="J13" s="253"/>
      <c r="K13" s="280"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L13" s="151"/>
      <c r="M13" s="144"/>
      <c r="N13" s="274" t="str">
        <f t="shared" si="6"/>
        <v/>
      </c>
      <c r="O13" s="257"/>
      <c r="P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Q13" s="269" t="str">
        <f t="shared" si="1"/>
        <v/>
      </c>
      <c r="R13" s="270" t="str">
        <f t="shared" si="2"/>
        <v/>
      </c>
      <c r="S13" s="268"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T13" s="269" t="str">
        <f t="shared" si="3"/>
        <v/>
      </c>
      <c r="U13" s="271" t="str">
        <f t="shared" si="4"/>
        <v/>
      </c>
      <c r="V13" s="272" t="str">
        <f t="shared" si="5"/>
        <v/>
      </c>
      <c r="W13" s="258"/>
    </row>
    <row r="14" spans="1:23" ht="18" customHeight="1" x14ac:dyDescent="0.5">
      <c r="A14" s="139" t="s">
        <v>10</v>
      </c>
      <c r="B14" s="145">
        <v>8</v>
      </c>
      <c r="C14" s="146"/>
      <c r="D14" s="147"/>
      <c r="E14" s="178"/>
      <c r="F14" s="149"/>
      <c r="G14" s="255"/>
      <c r="H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253"/>
      <c r="J14" s="253"/>
      <c r="K14" s="280"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L14" s="151"/>
      <c r="N14" s="274" t="str">
        <f t="shared" si="6"/>
        <v/>
      </c>
      <c r="O14" s="257"/>
      <c r="P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Q14" s="269" t="str">
        <f t="shared" si="1"/>
        <v/>
      </c>
      <c r="R14" s="270" t="str">
        <f t="shared" si="2"/>
        <v/>
      </c>
      <c r="S14" s="268"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T14" s="269" t="str">
        <f t="shared" si="3"/>
        <v/>
      </c>
      <c r="U14" s="271" t="str">
        <f t="shared" si="4"/>
        <v/>
      </c>
      <c r="V14" s="272" t="str">
        <f t="shared" si="5"/>
        <v/>
      </c>
      <c r="W14" s="258"/>
    </row>
    <row r="15" spans="1:23" ht="18" customHeight="1" x14ac:dyDescent="0.5">
      <c r="A15" s="139" t="s">
        <v>10</v>
      </c>
      <c r="B15" s="145">
        <v>9</v>
      </c>
      <c r="C15" s="146"/>
      <c r="D15" s="147"/>
      <c r="E15" s="178"/>
      <c r="F15" s="149"/>
      <c r="G15" s="255"/>
      <c r="H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253"/>
      <c r="J15" s="253"/>
      <c r="K15" s="280"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L15" s="151"/>
      <c r="N15" s="274" t="str">
        <f t="shared" si="6"/>
        <v/>
      </c>
      <c r="O15" s="257"/>
      <c r="P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Q15" s="269" t="str">
        <f t="shared" si="1"/>
        <v/>
      </c>
      <c r="R15" s="270" t="str">
        <f t="shared" si="2"/>
        <v/>
      </c>
      <c r="S15" s="268"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T15" s="269" t="str">
        <f t="shared" si="3"/>
        <v/>
      </c>
      <c r="U15" s="271" t="str">
        <f t="shared" si="4"/>
        <v/>
      </c>
      <c r="V15" s="272" t="str">
        <f t="shared" si="5"/>
        <v/>
      </c>
      <c r="W15" s="258"/>
    </row>
    <row r="16" spans="1:23" ht="18" customHeight="1" x14ac:dyDescent="0.5">
      <c r="A16" s="139" t="s">
        <v>10</v>
      </c>
      <c r="B16" s="145">
        <v>10</v>
      </c>
      <c r="C16" s="146"/>
      <c r="D16" s="147"/>
      <c r="E16" s="178"/>
      <c r="F16" s="149"/>
      <c r="G16" s="255"/>
      <c r="H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253"/>
      <c r="J16" s="253"/>
      <c r="K16" s="280"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L16" s="151"/>
      <c r="N16" s="274" t="str">
        <f t="shared" si="6"/>
        <v/>
      </c>
      <c r="O16" s="257"/>
      <c r="P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Q16" s="269" t="str">
        <f t="shared" si="1"/>
        <v/>
      </c>
      <c r="R16" s="270" t="str">
        <f t="shared" si="2"/>
        <v/>
      </c>
      <c r="S16" s="268"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T16" s="269" t="str">
        <f t="shared" si="3"/>
        <v/>
      </c>
      <c r="U16" s="271" t="str">
        <f t="shared" si="4"/>
        <v/>
      </c>
      <c r="V16" s="272" t="str">
        <f t="shared" si="5"/>
        <v/>
      </c>
      <c r="W16" s="258"/>
    </row>
    <row r="17" spans="1:23" ht="18" customHeight="1" x14ac:dyDescent="0.5">
      <c r="A17" s="139" t="s">
        <v>10</v>
      </c>
      <c r="B17" s="145">
        <v>11</v>
      </c>
      <c r="C17" s="146"/>
      <c r="D17" s="147"/>
      <c r="E17" s="178"/>
      <c r="F17" s="149"/>
      <c r="G17" s="255"/>
      <c r="H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253"/>
      <c r="J17" s="253"/>
      <c r="K17" s="280"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L17" s="151"/>
      <c r="N17" s="274" t="str">
        <f t="shared" si="6"/>
        <v/>
      </c>
      <c r="O17" s="257"/>
      <c r="P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Q17" s="269" t="str">
        <f t="shared" si="1"/>
        <v/>
      </c>
      <c r="R17" s="270" t="str">
        <f t="shared" si="2"/>
        <v/>
      </c>
      <c r="S17" s="268"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T17" s="269" t="str">
        <f t="shared" si="3"/>
        <v/>
      </c>
      <c r="U17" s="271" t="str">
        <f t="shared" si="4"/>
        <v/>
      </c>
      <c r="V17" s="272" t="str">
        <f t="shared" si="5"/>
        <v/>
      </c>
      <c r="W17" s="258"/>
    </row>
    <row r="18" spans="1:23" ht="18" customHeight="1" x14ac:dyDescent="0.5">
      <c r="A18" s="139" t="s">
        <v>10</v>
      </c>
      <c r="B18" s="145">
        <v>12</v>
      </c>
      <c r="C18" s="146"/>
      <c r="D18" s="147"/>
      <c r="E18" s="178"/>
      <c r="F18" s="149"/>
      <c r="G18" s="255"/>
      <c r="H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253"/>
      <c r="J18" s="253"/>
      <c r="K18" s="280"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L18" s="151"/>
      <c r="N18" s="274" t="str">
        <f t="shared" si="6"/>
        <v/>
      </c>
      <c r="O18" s="257"/>
      <c r="P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Q18" s="269" t="str">
        <f t="shared" si="1"/>
        <v/>
      </c>
      <c r="R18" s="270" t="str">
        <f t="shared" si="2"/>
        <v/>
      </c>
      <c r="S18" s="268"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T18" s="269" t="str">
        <f t="shared" si="3"/>
        <v/>
      </c>
      <c r="U18" s="271" t="str">
        <f t="shared" si="4"/>
        <v/>
      </c>
      <c r="V18" s="272" t="str">
        <f t="shared" si="5"/>
        <v/>
      </c>
      <c r="W18" s="258"/>
    </row>
    <row r="19" spans="1:23" ht="18" customHeight="1" x14ac:dyDescent="0.5">
      <c r="A19" s="139" t="s">
        <v>10</v>
      </c>
      <c r="B19" s="145">
        <v>13</v>
      </c>
      <c r="C19" s="146"/>
      <c r="D19" s="147"/>
      <c r="E19" s="178"/>
      <c r="F19" s="149"/>
      <c r="G19" s="255"/>
      <c r="H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53"/>
      <c r="J19" s="253"/>
      <c r="K19" s="280"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L19" s="151"/>
      <c r="N19" s="274" t="str">
        <f t="shared" si="6"/>
        <v/>
      </c>
      <c r="O19" s="257"/>
      <c r="P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Q19" s="269" t="str">
        <f t="shared" si="1"/>
        <v/>
      </c>
      <c r="R19" s="270" t="str">
        <f t="shared" si="2"/>
        <v/>
      </c>
      <c r="S19" s="268"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T19" s="269" t="str">
        <f t="shared" si="3"/>
        <v/>
      </c>
      <c r="U19" s="271" t="str">
        <f t="shared" si="4"/>
        <v/>
      </c>
      <c r="V19" s="272" t="str">
        <f t="shared" si="5"/>
        <v/>
      </c>
      <c r="W19" s="258"/>
    </row>
    <row r="20" spans="1:23" ht="18" customHeight="1" x14ac:dyDescent="0.5">
      <c r="A20" s="139" t="s">
        <v>10</v>
      </c>
      <c r="B20" s="145">
        <v>14</v>
      </c>
      <c r="C20" s="146"/>
      <c r="D20" s="147"/>
      <c r="E20" s="178"/>
      <c r="F20" s="149"/>
      <c r="G20" s="255"/>
      <c r="H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53"/>
      <c r="J20" s="253"/>
      <c r="K20" s="280"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L20" s="151"/>
      <c r="N20" s="274" t="str">
        <f t="shared" si="6"/>
        <v/>
      </c>
      <c r="O20" s="257"/>
      <c r="P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Q20" s="269" t="str">
        <f t="shared" si="1"/>
        <v/>
      </c>
      <c r="R20" s="270" t="str">
        <f t="shared" si="2"/>
        <v/>
      </c>
      <c r="S20" s="268"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T20" s="269" t="str">
        <f t="shared" si="3"/>
        <v/>
      </c>
      <c r="U20" s="271" t="str">
        <f t="shared" si="4"/>
        <v/>
      </c>
      <c r="V20" s="272" t="str">
        <f t="shared" si="5"/>
        <v/>
      </c>
      <c r="W20" s="258"/>
    </row>
    <row r="21" spans="1:23" ht="18" customHeight="1" x14ac:dyDescent="0.5">
      <c r="A21" s="139" t="s">
        <v>10</v>
      </c>
      <c r="B21" s="145">
        <v>15</v>
      </c>
      <c r="C21" s="146"/>
      <c r="D21" s="147"/>
      <c r="E21" s="178"/>
      <c r="F21" s="149"/>
      <c r="G21" s="255"/>
      <c r="H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53"/>
      <c r="J21" s="253"/>
      <c r="K21" s="280"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L21" s="151"/>
      <c r="N21" s="274" t="str">
        <f t="shared" si="6"/>
        <v/>
      </c>
      <c r="O21" s="257"/>
      <c r="P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Q21" s="269" t="str">
        <f t="shared" si="1"/>
        <v/>
      </c>
      <c r="R21" s="270" t="str">
        <f t="shared" si="2"/>
        <v/>
      </c>
      <c r="S21" s="268"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T21" s="269" t="str">
        <f t="shared" si="3"/>
        <v/>
      </c>
      <c r="U21" s="271" t="str">
        <f t="shared" si="4"/>
        <v/>
      </c>
      <c r="V21" s="272" t="str">
        <f t="shared" si="5"/>
        <v/>
      </c>
      <c r="W21" s="258"/>
    </row>
    <row r="22" spans="1:23" ht="18" customHeight="1" x14ac:dyDescent="0.5">
      <c r="A22" s="139" t="s">
        <v>10</v>
      </c>
      <c r="B22" s="145">
        <v>16</v>
      </c>
      <c r="C22" s="146"/>
      <c r="D22" s="147"/>
      <c r="E22" s="178"/>
      <c r="F22" s="149"/>
      <c r="G22" s="255"/>
      <c r="H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253"/>
      <c r="J22" s="253"/>
      <c r="K22" s="280"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L22" s="151"/>
      <c r="N22" s="274" t="str">
        <f t="shared" si="6"/>
        <v/>
      </c>
      <c r="O22" s="257"/>
      <c r="P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Q22" s="269" t="str">
        <f t="shared" si="1"/>
        <v/>
      </c>
      <c r="R22" s="270" t="str">
        <f t="shared" si="2"/>
        <v/>
      </c>
      <c r="S22" s="268"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T22" s="269" t="str">
        <f t="shared" si="3"/>
        <v/>
      </c>
      <c r="U22" s="271" t="str">
        <f t="shared" si="4"/>
        <v/>
      </c>
      <c r="V22" s="272" t="str">
        <f t="shared" si="5"/>
        <v/>
      </c>
      <c r="W22" s="258"/>
    </row>
    <row r="23" spans="1:23" ht="18" customHeight="1" x14ac:dyDescent="0.5">
      <c r="A23" s="139" t="s">
        <v>10</v>
      </c>
      <c r="B23" s="145">
        <v>17</v>
      </c>
      <c r="C23" s="146"/>
      <c r="D23" s="147"/>
      <c r="E23" s="178"/>
      <c r="F23" s="149"/>
      <c r="G23" s="255"/>
      <c r="H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253"/>
      <c r="J23" s="253"/>
      <c r="K23" s="280"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L23" s="151"/>
      <c r="N23" s="274" t="str">
        <f t="shared" si="6"/>
        <v/>
      </c>
      <c r="O23" s="257"/>
      <c r="P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Q23" s="269" t="str">
        <f t="shared" si="1"/>
        <v/>
      </c>
      <c r="R23" s="270" t="str">
        <f t="shared" si="2"/>
        <v/>
      </c>
      <c r="S23" s="268"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T23" s="269" t="str">
        <f t="shared" si="3"/>
        <v/>
      </c>
      <c r="U23" s="271" t="str">
        <f t="shared" si="4"/>
        <v/>
      </c>
      <c r="V23" s="272" t="str">
        <f t="shared" si="5"/>
        <v/>
      </c>
      <c r="W23" s="258"/>
    </row>
    <row r="24" spans="1:23" ht="18" customHeight="1" x14ac:dyDescent="0.5">
      <c r="A24" s="139" t="s">
        <v>10</v>
      </c>
      <c r="B24" s="145">
        <v>18</v>
      </c>
      <c r="C24" s="146"/>
      <c r="D24" s="147"/>
      <c r="E24" s="178"/>
      <c r="F24" s="149"/>
      <c r="G24" s="255"/>
      <c r="H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253"/>
      <c r="J24" s="253"/>
      <c r="K24" s="280"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L24" s="151"/>
      <c r="N24" s="274" t="str">
        <f t="shared" si="6"/>
        <v/>
      </c>
      <c r="O24" s="257"/>
      <c r="P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Q24" s="269" t="str">
        <f t="shared" si="1"/>
        <v/>
      </c>
      <c r="R24" s="270" t="str">
        <f t="shared" si="2"/>
        <v/>
      </c>
      <c r="S24" s="268"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T24" s="269" t="str">
        <f t="shared" si="3"/>
        <v/>
      </c>
      <c r="U24" s="271" t="str">
        <f t="shared" si="4"/>
        <v/>
      </c>
      <c r="V24" s="272" t="str">
        <f t="shared" si="5"/>
        <v/>
      </c>
      <c r="W24" s="258"/>
    </row>
    <row r="25" spans="1:23" ht="18" customHeight="1" x14ac:dyDescent="0.5">
      <c r="A25" s="139" t="s">
        <v>10</v>
      </c>
      <c r="B25" s="145">
        <v>19</v>
      </c>
      <c r="C25" s="146"/>
      <c r="D25" s="147"/>
      <c r="E25" s="178"/>
      <c r="F25" s="149"/>
      <c r="G25" s="255"/>
      <c r="H25" s="268"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I25" s="253"/>
      <c r="J25" s="253"/>
      <c r="K25" s="280"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L25" s="151"/>
      <c r="N25" s="274" t="str">
        <f t="shared" si="6"/>
        <v/>
      </c>
      <c r="O25" s="257"/>
      <c r="P25" s="268"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Q25" s="269" t="str">
        <f t="shared" si="1"/>
        <v/>
      </c>
      <c r="R25" s="270" t="str">
        <f t="shared" si="2"/>
        <v/>
      </c>
      <c r="S25" s="268"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T25" s="269" t="str">
        <f t="shared" si="3"/>
        <v/>
      </c>
      <c r="U25" s="271" t="str">
        <f t="shared" si="4"/>
        <v/>
      </c>
      <c r="V25" s="272" t="str">
        <f t="shared" si="5"/>
        <v/>
      </c>
      <c r="W25" s="258"/>
    </row>
    <row r="26" spans="1:23" ht="18" customHeight="1" x14ac:dyDescent="0.5">
      <c r="A26" s="139" t="s">
        <v>10</v>
      </c>
      <c r="B26" s="145">
        <v>20</v>
      </c>
      <c r="C26" s="141"/>
      <c r="D26" s="233">
        <v>44953</v>
      </c>
      <c r="E26" s="142"/>
      <c r="F26" s="264">
        <v>500</v>
      </c>
      <c r="G26" s="267" t="s">
        <v>269</v>
      </c>
      <c r="H26" s="268">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620.91999999999996</v>
      </c>
      <c r="I26" s="314">
        <f>ROUNDDOWN(F26/H26,2)</f>
        <v>0.8</v>
      </c>
      <c r="J26" s="263" t="s">
        <v>256</v>
      </c>
      <c r="K26" s="280">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130.72999999999999</v>
      </c>
      <c r="L26" s="265">
        <f>ROUNDDOWN(I26*K26,0)</f>
        <v>104</v>
      </c>
      <c r="N26" s="274" t="str">
        <f t="shared" si="6"/>
        <v>○</v>
      </c>
      <c r="O26" s="257"/>
      <c r="P26" s="268">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620.91999999999996</v>
      </c>
      <c r="Q26" s="269" t="str">
        <f t="shared" si="1"/>
        <v>〇</v>
      </c>
      <c r="R26" s="270">
        <f t="shared" si="2"/>
        <v>0.8</v>
      </c>
      <c r="S26" s="268">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130.72999999999999</v>
      </c>
      <c r="T26" s="269" t="str">
        <f t="shared" si="3"/>
        <v>〇</v>
      </c>
      <c r="U26" s="271">
        <f t="shared" si="4"/>
        <v>104</v>
      </c>
      <c r="V26" s="272">
        <f t="shared" si="5"/>
        <v>0</v>
      </c>
      <c r="W26" s="258"/>
    </row>
    <row r="27" spans="1:23" ht="18" customHeight="1" thickBot="1" x14ac:dyDescent="0.55000000000000004">
      <c r="A27" s="336" t="s">
        <v>200</v>
      </c>
      <c r="B27" s="337"/>
      <c r="C27" s="337"/>
      <c r="D27" s="337"/>
      <c r="E27" s="337"/>
      <c r="F27" s="337"/>
      <c r="G27" s="337"/>
      <c r="H27" s="337"/>
      <c r="I27" s="337"/>
      <c r="J27" s="337"/>
      <c r="K27" s="337"/>
      <c r="L27" s="160">
        <f>SUM(L7:L26)</f>
        <v>208</v>
      </c>
      <c r="N27" s="127"/>
    </row>
    <row r="28" spans="1:23" ht="18" customHeight="1" thickTop="1" x14ac:dyDescent="0.5">
      <c r="G28" s="154"/>
      <c r="H28" s="154"/>
      <c r="I28" s="154"/>
      <c r="J28" s="154"/>
      <c r="K28" s="154"/>
      <c r="N28" s="127"/>
    </row>
    <row r="29" spans="1:23" ht="18" customHeight="1" x14ac:dyDescent="0.5">
      <c r="A29" s="339" t="s">
        <v>20</v>
      </c>
      <c r="B29" s="339"/>
      <c r="C29" s="339"/>
      <c r="D29" s="339"/>
      <c r="E29" s="339"/>
      <c r="G29" s="105"/>
      <c r="H29" s="105"/>
      <c r="I29" s="105"/>
      <c r="J29" s="105"/>
      <c r="K29" s="105"/>
      <c r="N29" s="127"/>
    </row>
    <row r="30" spans="1:23" ht="18" customHeight="1" x14ac:dyDescent="0.5">
      <c r="G30" s="105"/>
      <c r="H30" s="105"/>
      <c r="I30" s="105"/>
      <c r="J30" s="105"/>
      <c r="K30" s="105"/>
      <c r="M30" s="105"/>
      <c r="N30" s="105"/>
      <c r="O30" s="105"/>
      <c r="P30" s="105"/>
      <c r="Q30" s="105"/>
      <c r="R30" s="105"/>
      <c r="S30" s="105"/>
      <c r="T30" s="105"/>
      <c r="U30" s="105"/>
      <c r="V30" s="105"/>
      <c r="W30" s="105"/>
    </row>
    <row r="31" spans="1:23" ht="18" customHeight="1" x14ac:dyDescent="0.5">
      <c r="G31" s="105"/>
      <c r="H31" s="105"/>
      <c r="I31" s="105"/>
      <c r="J31" s="105"/>
      <c r="K31" s="105"/>
      <c r="M31" s="105"/>
      <c r="N31" s="105"/>
      <c r="O31" s="105"/>
      <c r="P31" s="105"/>
      <c r="Q31" s="105"/>
      <c r="R31" s="105"/>
      <c r="S31" s="105"/>
      <c r="T31" s="105"/>
      <c r="U31" s="105"/>
      <c r="V31" s="105"/>
      <c r="W31" s="105"/>
    </row>
    <row r="32" spans="1:23" ht="18" customHeight="1" x14ac:dyDescent="0.5">
      <c r="G32" s="105"/>
      <c r="H32" s="105"/>
      <c r="I32" s="105"/>
      <c r="J32" s="105"/>
      <c r="K32" s="105"/>
      <c r="M32" s="105"/>
      <c r="N32" s="105"/>
      <c r="O32" s="105"/>
      <c r="P32" s="105"/>
      <c r="Q32" s="105"/>
      <c r="R32" s="105"/>
      <c r="S32" s="105"/>
      <c r="T32" s="105"/>
      <c r="U32" s="105"/>
      <c r="V32" s="105"/>
      <c r="W32" s="105"/>
    </row>
    <row r="33" s="105" customFormat="1" ht="18" customHeight="1" x14ac:dyDescent="0.5"/>
    <row r="34" s="105" customFormat="1" ht="18" customHeight="1" x14ac:dyDescent="0.5"/>
    <row r="35" s="105" customFormat="1" ht="18" customHeight="1" x14ac:dyDescent="0.5"/>
    <row r="36" s="105" customFormat="1" ht="18" customHeight="1" x14ac:dyDescent="0.5"/>
    <row r="37" s="105" customFormat="1" ht="18" customHeight="1" x14ac:dyDescent="0.5"/>
    <row r="38" s="105" customFormat="1" ht="18" customHeight="1" x14ac:dyDescent="0.5"/>
    <row r="39" s="105" customFormat="1" ht="18" customHeight="1" x14ac:dyDescent="0.5"/>
    <row r="40" s="105" customFormat="1" ht="18" customHeight="1" x14ac:dyDescent="0.5"/>
    <row r="41" s="105" customFormat="1" ht="18" customHeight="1" x14ac:dyDescent="0.5"/>
    <row r="42" s="105" customFormat="1" ht="18" customHeight="1" x14ac:dyDescent="0.5"/>
    <row r="43" s="105" customFormat="1" ht="18" customHeight="1" x14ac:dyDescent="0.5"/>
    <row r="44" s="105" customFormat="1" ht="18" customHeight="1" x14ac:dyDescent="0.5"/>
    <row r="45" s="105" customFormat="1" ht="18" customHeight="1" x14ac:dyDescent="0.5"/>
    <row r="46" s="105" customFormat="1" ht="18" customHeight="1" x14ac:dyDescent="0.5"/>
    <row r="47" s="105" customFormat="1" ht="18" customHeight="1" x14ac:dyDescent="0.5"/>
    <row r="48" s="105" customFormat="1" ht="18" customHeight="1" x14ac:dyDescent="0.5"/>
    <row r="49" s="105" customFormat="1" ht="18" customHeight="1" x14ac:dyDescent="0.5"/>
    <row r="50" s="105" customFormat="1" ht="18" customHeight="1" x14ac:dyDescent="0.5"/>
    <row r="51" s="105" customFormat="1" ht="18" customHeight="1" x14ac:dyDescent="0.5"/>
    <row r="52" s="105" customFormat="1" ht="18" customHeight="1" x14ac:dyDescent="0.5"/>
    <row r="53" s="105" customFormat="1" ht="18" customHeight="1" x14ac:dyDescent="0.5"/>
    <row r="54" s="105" customFormat="1" ht="18" customHeight="1" x14ac:dyDescent="0.5"/>
    <row r="55" s="105" customFormat="1" ht="18" customHeight="1" x14ac:dyDescent="0.5"/>
    <row r="56" s="105" customFormat="1" ht="18" customHeight="1" x14ac:dyDescent="0.5"/>
    <row r="57" s="105" customFormat="1" ht="18" customHeight="1" x14ac:dyDescent="0.5"/>
    <row r="58" s="105" customFormat="1" ht="18" customHeight="1" x14ac:dyDescent="0.5"/>
    <row r="59" s="105" customFormat="1" ht="18" customHeight="1" x14ac:dyDescent="0.5"/>
    <row r="60" s="105" customFormat="1" ht="18" customHeight="1" x14ac:dyDescent="0.5"/>
    <row r="61" s="105" customFormat="1" ht="18" customHeight="1" x14ac:dyDescent="0.5"/>
    <row r="62" s="105" customFormat="1" ht="18" customHeight="1" x14ac:dyDescent="0.5"/>
    <row r="63" s="105" customFormat="1" ht="18" customHeight="1" x14ac:dyDescent="0.5"/>
    <row r="64" s="105" customFormat="1" ht="18" customHeight="1" x14ac:dyDescent="0.5"/>
    <row r="65" s="105" customFormat="1" ht="18" customHeight="1" x14ac:dyDescent="0.5"/>
    <row r="66" s="105" customFormat="1" ht="18" customHeight="1" x14ac:dyDescent="0.5"/>
    <row r="67" s="105" customFormat="1" ht="18" customHeight="1" x14ac:dyDescent="0.5"/>
    <row r="68" s="105" customFormat="1" ht="18" customHeight="1" x14ac:dyDescent="0.5"/>
    <row r="69" s="105" customFormat="1" ht="18" customHeight="1" x14ac:dyDescent="0.5"/>
    <row r="70" s="105" customFormat="1" ht="18" customHeight="1" x14ac:dyDescent="0.5"/>
    <row r="71" s="105" customFormat="1" ht="18" customHeight="1" x14ac:dyDescent="0.5"/>
    <row r="72" s="105" customFormat="1" ht="18" customHeight="1" x14ac:dyDescent="0.5"/>
    <row r="73" s="105" customFormat="1" ht="18" customHeight="1" x14ac:dyDescent="0.5"/>
    <row r="74" s="105" customFormat="1" ht="18" customHeight="1" x14ac:dyDescent="0.5"/>
    <row r="75" s="105" customFormat="1" ht="18" customHeight="1" x14ac:dyDescent="0.5"/>
    <row r="76" s="105" customFormat="1" ht="18" customHeight="1" x14ac:dyDescent="0.5"/>
    <row r="77" s="105" customFormat="1" ht="18" customHeight="1" x14ac:dyDescent="0.5"/>
    <row r="78" s="105" customFormat="1" ht="18" customHeight="1" x14ac:dyDescent="0.5"/>
    <row r="79" s="105" customFormat="1" ht="18" customHeight="1" x14ac:dyDescent="0.5"/>
    <row r="80" s="105" customFormat="1" ht="18" customHeight="1" x14ac:dyDescent="0.5"/>
    <row r="81" s="105" customFormat="1" ht="18" customHeight="1" x14ac:dyDescent="0.5"/>
    <row r="82" s="105" customFormat="1" ht="18" customHeight="1" x14ac:dyDescent="0.5"/>
    <row r="83" s="105" customFormat="1" ht="18" customHeight="1" x14ac:dyDescent="0.5"/>
    <row r="84" s="105" customFormat="1" ht="18" customHeight="1" x14ac:dyDescent="0.5"/>
    <row r="85" s="105" customFormat="1" ht="18" customHeight="1" x14ac:dyDescent="0.5"/>
    <row r="86" s="105" customFormat="1" ht="18" customHeight="1" x14ac:dyDescent="0.5"/>
    <row r="87" s="105" customFormat="1" ht="18" customHeight="1" x14ac:dyDescent="0.5"/>
    <row r="88" s="105" customFormat="1" ht="18" customHeight="1" x14ac:dyDescent="0.5"/>
    <row r="89" s="105" customFormat="1" ht="18" customHeight="1" x14ac:dyDescent="0.5"/>
    <row r="90" s="105" customFormat="1" ht="18" customHeight="1" x14ac:dyDescent="0.5"/>
    <row r="91" s="105" customFormat="1" ht="18" customHeight="1" x14ac:dyDescent="0.5"/>
    <row r="92" s="105" customFormat="1" ht="18" customHeight="1" x14ac:dyDescent="0.5"/>
    <row r="93" s="105" customFormat="1" ht="18" customHeight="1" x14ac:dyDescent="0.5"/>
    <row r="94" s="105" customFormat="1" ht="18" customHeight="1" x14ac:dyDescent="0.5"/>
    <row r="95" s="105" customFormat="1" ht="18" customHeight="1" x14ac:dyDescent="0.5"/>
    <row r="96" s="105" customFormat="1" ht="18" customHeight="1" x14ac:dyDescent="0.5"/>
    <row r="97" s="105" customFormat="1" ht="18" customHeight="1" x14ac:dyDescent="0.5"/>
    <row r="98" s="105" customFormat="1" ht="18" customHeight="1" x14ac:dyDescent="0.5"/>
    <row r="99" s="105" customFormat="1" ht="18" customHeight="1" x14ac:dyDescent="0.5"/>
    <row r="100" s="105" customFormat="1" ht="18" customHeight="1" x14ac:dyDescent="0.5"/>
    <row r="101" s="105" customFormat="1" ht="18" customHeight="1" x14ac:dyDescent="0.5"/>
    <row r="102" s="105" customFormat="1" ht="18" customHeight="1" x14ac:dyDescent="0.5"/>
    <row r="103" s="105" customFormat="1" ht="18" customHeight="1" x14ac:dyDescent="0.5"/>
    <row r="104" s="105" customFormat="1" ht="18" customHeight="1" x14ac:dyDescent="0.5"/>
    <row r="105" s="105" customFormat="1" ht="18" customHeight="1" x14ac:dyDescent="0.5"/>
    <row r="106" s="105" customFormat="1" ht="18" customHeight="1" x14ac:dyDescent="0.5"/>
    <row r="107" s="105" customFormat="1" ht="18" customHeight="1" x14ac:dyDescent="0.5"/>
    <row r="108" s="105" customFormat="1" ht="18" customHeight="1" x14ac:dyDescent="0.5"/>
    <row r="109" s="105" customFormat="1" ht="18" customHeight="1" x14ac:dyDescent="0.5"/>
    <row r="110" s="105" customFormat="1" ht="18" customHeight="1" x14ac:dyDescent="0.5"/>
    <row r="111" s="105" customFormat="1" ht="18" customHeight="1" x14ac:dyDescent="0.5"/>
    <row r="112" s="105" customFormat="1" ht="18" customHeight="1" x14ac:dyDescent="0.5"/>
    <row r="113" s="105" customFormat="1" ht="18" customHeight="1" x14ac:dyDescent="0.5"/>
    <row r="114" s="105" customFormat="1" ht="18" customHeight="1" x14ac:dyDescent="0.5"/>
    <row r="115" s="105" customFormat="1" ht="18" customHeight="1" x14ac:dyDescent="0.5"/>
    <row r="116" s="105" customFormat="1" ht="18" customHeight="1" x14ac:dyDescent="0.5"/>
    <row r="117" s="105" customFormat="1" ht="18" customHeight="1" x14ac:dyDescent="0.5"/>
    <row r="118" s="105" customFormat="1" ht="18" customHeight="1" x14ac:dyDescent="0.5"/>
    <row r="119" s="105" customFormat="1" ht="18" customHeight="1" x14ac:dyDescent="0.5"/>
    <row r="120" s="105" customFormat="1" ht="18" customHeight="1" x14ac:dyDescent="0.5"/>
    <row r="121" s="105" customFormat="1" ht="18" customHeight="1" x14ac:dyDescent="0.5"/>
    <row r="122" s="105" customFormat="1" ht="18" customHeight="1" x14ac:dyDescent="0.5"/>
    <row r="123" s="105" customFormat="1" ht="18" customHeight="1" x14ac:dyDescent="0.5"/>
    <row r="124" s="105" customFormat="1" ht="18" customHeight="1" x14ac:dyDescent="0.5"/>
    <row r="125" s="105" customFormat="1" ht="18" customHeight="1" x14ac:dyDescent="0.5"/>
    <row r="126" s="105" customFormat="1" ht="18" customHeight="1" x14ac:dyDescent="0.5"/>
    <row r="127" s="105" customFormat="1" ht="18" customHeight="1" x14ac:dyDescent="0.5"/>
    <row r="128" s="105" customFormat="1" ht="18" customHeight="1" x14ac:dyDescent="0.5"/>
    <row r="129" s="105" customFormat="1" ht="18" customHeight="1" x14ac:dyDescent="0.5"/>
    <row r="130" s="105" customFormat="1" ht="18" customHeight="1" x14ac:dyDescent="0.5"/>
    <row r="131" s="105" customFormat="1" ht="18" customHeight="1" x14ac:dyDescent="0.5"/>
    <row r="132" s="105" customFormat="1" ht="18" customHeight="1" x14ac:dyDescent="0.5"/>
    <row r="133" s="105" customFormat="1" ht="18" customHeight="1" x14ac:dyDescent="0.5"/>
    <row r="134" s="105" customFormat="1" ht="18" customHeight="1" x14ac:dyDescent="0.5"/>
    <row r="135" s="105" customFormat="1" ht="18" customHeight="1" x14ac:dyDescent="0.5"/>
    <row r="136" s="105" customFormat="1" ht="18" customHeight="1" x14ac:dyDescent="0.5"/>
    <row r="137" s="105" customFormat="1" ht="18" customHeight="1" x14ac:dyDescent="0.5"/>
    <row r="138" s="105" customFormat="1" ht="18" customHeight="1" x14ac:dyDescent="0.5"/>
    <row r="139" s="105" customFormat="1" ht="18" customHeight="1" x14ac:dyDescent="0.5"/>
    <row r="140" s="105" customFormat="1" ht="18" customHeight="1" x14ac:dyDescent="0.5"/>
    <row r="141" s="105" customFormat="1" ht="18" customHeight="1" x14ac:dyDescent="0.5"/>
    <row r="142" s="105" customFormat="1" ht="18" customHeight="1" x14ac:dyDescent="0.5"/>
    <row r="143" s="105" customFormat="1" ht="18" customHeight="1" x14ac:dyDescent="0.5"/>
    <row r="144" s="105" customFormat="1" ht="18" customHeight="1" x14ac:dyDescent="0.5"/>
    <row r="145" s="105" customFormat="1" ht="18" customHeight="1" x14ac:dyDescent="0.5"/>
    <row r="146" s="105" customFormat="1" ht="18" customHeight="1" x14ac:dyDescent="0.5"/>
    <row r="147" s="105" customFormat="1" ht="18" customHeight="1" x14ac:dyDescent="0.5"/>
    <row r="148" s="105" customFormat="1" ht="18" customHeight="1" x14ac:dyDescent="0.5"/>
    <row r="149" s="105" customFormat="1" ht="18" customHeight="1" x14ac:dyDescent="0.5"/>
    <row r="150" s="105" customFormat="1" ht="18" customHeight="1" x14ac:dyDescent="0.5"/>
    <row r="151" s="105" customFormat="1" ht="18" customHeight="1" x14ac:dyDescent="0.5"/>
    <row r="152" s="105" customFormat="1" ht="18" customHeight="1" x14ac:dyDescent="0.5"/>
    <row r="153" s="105" customFormat="1" ht="18" customHeight="1" x14ac:dyDescent="0.5"/>
    <row r="154" s="105" customFormat="1" ht="18" customHeight="1" x14ac:dyDescent="0.5"/>
    <row r="155" s="105" customFormat="1" ht="18" customHeight="1" x14ac:dyDescent="0.5"/>
    <row r="156" s="105" customFormat="1" ht="18" customHeight="1" x14ac:dyDescent="0.5"/>
    <row r="157" s="105" customFormat="1" ht="18" customHeight="1" x14ac:dyDescent="0.5"/>
    <row r="158" s="105" customFormat="1" ht="18" customHeight="1" x14ac:dyDescent="0.5"/>
    <row r="159" s="105" customFormat="1" ht="18" customHeight="1" x14ac:dyDescent="0.5"/>
    <row r="160" s="105" customFormat="1" ht="18" customHeight="1" x14ac:dyDescent="0.5"/>
    <row r="161" s="105" customFormat="1" ht="18" customHeight="1" x14ac:dyDescent="0.5"/>
    <row r="162" s="105" customFormat="1" ht="18" customHeight="1" x14ac:dyDescent="0.5"/>
    <row r="163" s="105" customFormat="1" ht="18" customHeight="1" x14ac:dyDescent="0.5"/>
    <row r="164" s="105" customFormat="1" ht="18" customHeight="1" x14ac:dyDescent="0.5"/>
    <row r="165" s="105" customFormat="1" ht="18" customHeight="1" x14ac:dyDescent="0.5"/>
    <row r="166" s="105" customFormat="1" ht="18" customHeight="1" x14ac:dyDescent="0.5"/>
    <row r="167" s="105" customFormat="1" ht="18" customHeight="1" x14ac:dyDescent="0.5"/>
    <row r="168" s="105" customFormat="1" ht="18" customHeight="1" x14ac:dyDescent="0.5"/>
    <row r="169" s="105" customFormat="1" ht="18" customHeight="1" x14ac:dyDescent="0.5"/>
    <row r="170" s="105" customFormat="1" ht="18" customHeight="1" x14ac:dyDescent="0.5"/>
    <row r="171" s="105" customFormat="1" ht="18" customHeight="1" x14ac:dyDescent="0.5"/>
    <row r="172" s="105" customFormat="1" ht="18" customHeight="1" x14ac:dyDescent="0.5"/>
    <row r="173" s="105" customFormat="1" ht="18" customHeight="1" x14ac:dyDescent="0.5"/>
    <row r="174" s="105" customFormat="1" ht="18" customHeight="1" x14ac:dyDescent="0.5"/>
    <row r="175" s="105" customFormat="1" ht="18" customHeight="1" x14ac:dyDescent="0.5"/>
  </sheetData>
  <mergeCells count="24">
    <mergeCell ref="S5:S6"/>
    <mergeCell ref="T5:T6"/>
    <mergeCell ref="U5:U6"/>
    <mergeCell ref="V5:V6"/>
    <mergeCell ref="W5:W6"/>
    <mergeCell ref="N5:N6"/>
    <mergeCell ref="O5:O6"/>
    <mergeCell ref="P5:P6"/>
    <mergeCell ref="Q5:Q6"/>
    <mergeCell ref="R5:R6"/>
    <mergeCell ref="F5:F6"/>
    <mergeCell ref="L5:L6"/>
    <mergeCell ref="A27:K27"/>
    <mergeCell ref="G5:G6"/>
    <mergeCell ref="H5:H6"/>
    <mergeCell ref="I5:I6"/>
    <mergeCell ref="J5:J6"/>
    <mergeCell ref="K5:K6"/>
    <mergeCell ref="A29:E29"/>
    <mergeCell ref="E5:E6"/>
    <mergeCell ref="A5:A6"/>
    <mergeCell ref="B5:B6"/>
    <mergeCell ref="C5:C6"/>
    <mergeCell ref="D5:D6"/>
  </mergeCells>
  <phoneticPr fontId="3"/>
  <pageMargins left="0.7" right="0.7" top="0.75" bottom="0.75" header="0.3" footer="0.3"/>
  <pageSetup paperSize="9" scale="58" orientation="portrait" r:id="rId1"/>
  <colBreaks count="1" manualBreakCount="1">
    <brk id="13" max="2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85"/>
  <sheetViews>
    <sheetView view="pageBreakPreview" zoomScaleNormal="100" zoomScaleSheetLayoutView="100" workbookViewId="0"/>
  </sheetViews>
  <sheetFormatPr defaultColWidth="9" defaultRowHeight="18" customHeight="1" x14ac:dyDescent="0.2"/>
  <cols>
    <col min="1" max="1" width="11.44140625" style="127" bestFit="1" customWidth="1"/>
    <col min="2" max="2" width="5.6640625" style="128" customWidth="1"/>
    <col min="3" max="3" width="9.77734375" style="128" bestFit="1" customWidth="1"/>
    <col min="4" max="4" width="16.33203125" style="128" bestFit="1" customWidth="1"/>
    <col min="5" max="6" width="20.6640625" style="129" customWidth="1"/>
    <col min="7" max="7" width="15" style="130" bestFit="1" customWidth="1"/>
    <col min="8" max="8" width="5.77734375" style="130" customWidth="1"/>
    <col min="9" max="9" width="8" style="130" customWidth="1"/>
    <col min="10" max="10" width="13.6640625" style="130" customWidth="1"/>
    <col min="11" max="11" width="5.77734375" style="130" customWidth="1"/>
    <col min="12" max="12" width="8" style="130" customWidth="1"/>
    <col min="13" max="13" width="16.44140625" style="128" bestFit="1" customWidth="1"/>
    <col min="14" max="14" width="2.21875" style="128" customWidth="1"/>
    <col min="15" max="15" width="14.6640625" style="128" customWidth="1"/>
    <col min="16" max="16" width="23.21875" style="129" customWidth="1"/>
    <col min="17" max="18" width="8" style="128" customWidth="1"/>
    <col min="19" max="19" width="13.6640625" style="128" customWidth="1"/>
    <col min="20" max="21" width="8" style="128" customWidth="1"/>
    <col min="22" max="22" width="16.6640625" style="128" customWidth="1"/>
    <col min="23" max="23" width="12.109375" style="128" customWidth="1"/>
    <col min="24" max="24" width="21.44140625" style="128" customWidth="1"/>
    <col min="25" max="16384" width="9" style="128"/>
  </cols>
  <sheetData>
    <row r="1" spans="1:24" ht="18" customHeight="1" x14ac:dyDescent="0.2">
      <c r="A1" s="128" t="s">
        <v>39</v>
      </c>
    </row>
    <row r="2" spans="1:24" ht="18" customHeight="1" x14ac:dyDescent="0.2">
      <c r="A2" s="128" t="s">
        <v>50</v>
      </c>
      <c r="M2" s="291" t="s">
        <v>272</v>
      </c>
      <c r="N2" s="127"/>
    </row>
    <row r="3" spans="1:24" ht="18" customHeight="1" x14ac:dyDescent="0.2">
      <c r="O3" s="156" t="s">
        <v>251</v>
      </c>
      <c r="P3" s="237">
        <f>収支報告書!H10</f>
        <v>44927</v>
      </c>
      <c r="R3" s="266" t="s">
        <v>265</v>
      </c>
    </row>
    <row r="4" spans="1:24" ht="18" customHeight="1" x14ac:dyDescent="0.2">
      <c r="A4" s="165" t="s">
        <v>45</v>
      </c>
      <c r="B4" s="166" t="s">
        <v>231</v>
      </c>
      <c r="C4" s="166"/>
      <c r="D4" s="166"/>
      <c r="E4" s="190"/>
      <c r="F4" s="177"/>
      <c r="G4" s="158"/>
      <c r="H4" s="158"/>
      <c r="I4" s="158"/>
      <c r="J4" s="158"/>
      <c r="K4" s="158"/>
      <c r="L4" s="158"/>
      <c r="M4" s="159"/>
      <c r="O4" s="156" t="s">
        <v>252</v>
      </c>
      <c r="P4" s="237">
        <f>収支報告書!J10</f>
        <v>44985</v>
      </c>
    </row>
    <row r="5" spans="1:24" s="138" customFormat="1" ht="18" customHeight="1" x14ac:dyDescent="0.2">
      <c r="A5" s="346" t="s">
        <v>9</v>
      </c>
      <c r="B5" s="344" t="s">
        <v>0</v>
      </c>
      <c r="C5" s="344" t="s">
        <v>1</v>
      </c>
      <c r="D5" s="344" t="s">
        <v>5</v>
      </c>
      <c r="E5" s="361" t="s">
        <v>2</v>
      </c>
      <c r="F5" s="362"/>
      <c r="G5" s="358" t="s">
        <v>19</v>
      </c>
      <c r="H5" s="344" t="s">
        <v>271</v>
      </c>
      <c r="I5" s="356" t="s">
        <v>258</v>
      </c>
      <c r="J5" s="358" t="s">
        <v>19</v>
      </c>
      <c r="K5" s="348" t="s">
        <v>257</v>
      </c>
      <c r="L5" s="350" t="s">
        <v>259</v>
      </c>
      <c r="M5" s="342" t="s">
        <v>46</v>
      </c>
      <c r="O5" s="346" t="s">
        <v>249</v>
      </c>
      <c r="P5" s="348" t="s">
        <v>250</v>
      </c>
      <c r="Q5" s="350" t="s">
        <v>258</v>
      </c>
      <c r="R5" s="344" t="s">
        <v>260</v>
      </c>
      <c r="S5" s="344" t="s">
        <v>262</v>
      </c>
      <c r="T5" s="344" t="s">
        <v>259</v>
      </c>
      <c r="U5" s="344" t="s">
        <v>260</v>
      </c>
      <c r="V5" s="344" t="s">
        <v>263</v>
      </c>
      <c r="W5" s="344" t="s">
        <v>264</v>
      </c>
      <c r="X5" s="342" t="s">
        <v>250</v>
      </c>
    </row>
    <row r="6" spans="1:24" s="138" customFormat="1" ht="36" customHeight="1" x14ac:dyDescent="0.2">
      <c r="A6" s="347"/>
      <c r="B6" s="345"/>
      <c r="C6" s="345"/>
      <c r="D6" s="345"/>
      <c r="E6" s="135" t="s">
        <v>52</v>
      </c>
      <c r="F6" s="135" t="s">
        <v>53</v>
      </c>
      <c r="G6" s="359"/>
      <c r="H6" s="345"/>
      <c r="I6" s="357"/>
      <c r="J6" s="359"/>
      <c r="K6" s="349"/>
      <c r="L6" s="351"/>
      <c r="M6" s="343"/>
      <c r="O6" s="347"/>
      <c r="P6" s="349"/>
      <c r="Q6" s="351"/>
      <c r="R6" s="345"/>
      <c r="S6" s="345"/>
      <c r="T6" s="345"/>
      <c r="U6" s="345"/>
      <c r="V6" s="345"/>
      <c r="W6" s="345"/>
      <c r="X6" s="343"/>
    </row>
    <row r="7" spans="1:24" ht="18" customHeight="1" x14ac:dyDescent="0.2">
      <c r="A7" s="139" t="s">
        <v>10</v>
      </c>
      <c r="B7" s="140">
        <v>1</v>
      </c>
      <c r="C7" s="141"/>
      <c r="D7" s="233">
        <v>44953</v>
      </c>
      <c r="E7" s="142"/>
      <c r="F7" s="264"/>
      <c r="G7" s="264">
        <v>500</v>
      </c>
      <c r="H7" s="267" t="s">
        <v>269</v>
      </c>
      <c r="I7" s="268">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J7" s="314">
        <f>ROUNDDOWN(G7/I7,2)</f>
        <v>0.8</v>
      </c>
      <c r="K7" s="263" t="s">
        <v>256</v>
      </c>
      <c r="L7" s="280">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M7" s="265">
        <f>ROUNDDOWN(L7*J7,0)</f>
        <v>104</v>
      </c>
      <c r="N7" s="41"/>
      <c r="O7" s="274" t="str">
        <f t="shared" ref="O7:O26" si="0">IF(D7="","",IF(AND($P$3&lt;=D7,$P$4&gt;=D7),"○","×"))</f>
        <v>○</v>
      </c>
      <c r="P7" s="257"/>
      <c r="Q7" s="268">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R7" s="269" t="str">
        <f t="shared" ref="R7:R26" si="1">IF(G7="","",IF(I7=Q7,"〇","×"))</f>
        <v>〇</v>
      </c>
      <c r="S7" s="270">
        <f t="shared" ref="S7:S26" si="2">IF(J7="","",ROUNDDOWN(G7/Q7,2))</f>
        <v>0.8</v>
      </c>
      <c r="T7" s="268">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U7" s="269" t="str">
        <f t="shared" ref="U7:U26" si="3">IF(J7="","",IF(L7=T7,"〇","×"))</f>
        <v>〇</v>
      </c>
      <c r="V7" s="271">
        <f t="shared" ref="V7:V26" si="4">IF(G7="","",IF(J7="",ROUNDDOWN(G7*Q7,0),ROUNDDOWN(S7*T7,0)))</f>
        <v>104</v>
      </c>
      <c r="W7" s="272">
        <f t="shared" ref="W7:W26" si="5">IF(G7="","",M7-V7)</f>
        <v>0</v>
      </c>
      <c r="X7" s="258"/>
    </row>
    <row r="8" spans="1:24" ht="18" customHeight="1" x14ac:dyDescent="0.2">
      <c r="A8" s="139" t="s">
        <v>10</v>
      </c>
      <c r="B8" s="145">
        <v>2</v>
      </c>
      <c r="C8" s="146"/>
      <c r="D8" s="146"/>
      <c r="E8" s="178"/>
      <c r="F8" s="178"/>
      <c r="G8" s="149"/>
      <c r="H8" s="255"/>
      <c r="I8" s="268"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J8" s="253"/>
      <c r="K8" s="253"/>
      <c r="L8" s="280"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M8" s="151"/>
      <c r="N8" s="41"/>
      <c r="O8" s="274" t="str">
        <f t="shared" si="0"/>
        <v/>
      </c>
      <c r="P8" s="257"/>
      <c r="Q8" s="268"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R8" s="269" t="str">
        <f t="shared" si="1"/>
        <v/>
      </c>
      <c r="S8" s="270" t="str">
        <f t="shared" si="2"/>
        <v/>
      </c>
      <c r="T8" s="268"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U8" s="269" t="str">
        <f t="shared" si="3"/>
        <v/>
      </c>
      <c r="V8" s="271" t="str">
        <f t="shared" si="4"/>
        <v/>
      </c>
      <c r="W8" s="272" t="str">
        <f t="shared" si="5"/>
        <v/>
      </c>
      <c r="X8" s="258"/>
    </row>
    <row r="9" spans="1:24" ht="18" customHeight="1" x14ac:dyDescent="0.2">
      <c r="A9" s="139" t="s">
        <v>10</v>
      </c>
      <c r="B9" s="145">
        <v>3</v>
      </c>
      <c r="C9" s="146"/>
      <c r="D9" s="146"/>
      <c r="E9" s="178"/>
      <c r="F9" s="178"/>
      <c r="G9" s="149"/>
      <c r="H9" s="255"/>
      <c r="I9" s="268"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J9" s="253"/>
      <c r="K9" s="253"/>
      <c r="L9" s="280"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M9" s="151"/>
      <c r="N9" s="41"/>
      <c r="O9" s="274" t="str">
        <f t="shared" si="0"/>
        <v/>
      </c>
      <c r="P9" s="257"/>
      <c r="Q9" s="268"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R9" s="269" t="str">
        <f t="shared" si="1"/>
        <v/>
      </c>
      <c r="S9" s="270" t="str">
        <f t="shared" si="2"/>
        <v/>
      </c>
      <c r="T9" s="268"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U9" s="269" t="str">
        <f t="shared" si="3"/>
        <v/>
      </c>
      <c r="V9" s="271" t="str">
        <f t="shared" si="4"/>
        <v/>
      </c>
      <c r="W9" s="272" t="str">
        <f t="shared" si="5"/>
        <v/>
      </c>
      <c r="X9" s="258"/>
    </row>
    <row r="10" spans="1:24" ht="18" customHeight="1" x14ac:dyDescent="0.2">
      <c r="A10" s="139" t="s">
        <v>10</v>
      </c>
      <c r="B10" s="145">
        <v>4</v>
      </c>
      <c r="C10" s="146"/>
      <c r="D10" s="146"/>
      <c r="E10" s="179"/>
      <c r="F10" s="179"/>
      <c r="G10" s="149"/>
      <c r="H10" s="255"/>
      <c r="I10" s="268"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J10" s="253"/>
      <c r="K10" s="253"/>
      <c r="L10" s="280"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M10" s="151"/>
      <c r="N10" s="41"/>
      <c r="O10" s="274" t="str">
        <f t="shared" si="0"/>
        <v/>
      </c>
      <c r="P10" s="257"/>
      <c r="Q10" s="268"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R10" s="269" t="str">
        <f t="shared" si="1"/>
        <v/>
      </c>
      <c r="S10" s="270" t="str">
        <f t="shared" si="2"/>
        <v/>
      </c>
      <c r="T10" s="268"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U10" s="269" t="str">
        <f t="shared" si="3"/>
        <v/>
      </c>
      <c r="V10" s="271" t="str">
        <f t="shared" si="4"/>
        <v/>
      </c>
      <c r="W10" s="272" t="str">
        <f t="shared" si="5"/>
        <v/>
      </c>
      <c r="X10" s="258"/>
    </row>
    <row r="11" spans="1:24" ht="18" customHeight="1" x14ac:dyDescent="0.2">
      <c r="A11" s="139" t="s">
        <v>10</v>
      </c>
      <c r="B11" s="145">
        <v>5</v>
      </c>
      <c r="C11" s="146"/>
      <c r="D11" s="146"/>
      <c r="E11" s="178"/>
      <c r="F11" s="178"/>
      <c r="G11" s="149"/>
      <c r="H11" s="255"/>
      <c r="I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253"/>
      <c r="K11" s="253"/>
      <c r="L11" s="280"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M11" s="151"/>
      <c r="N11" s="41"/>
      <c r="O11" s="274" t="str">
        <f t="shared" si="0"/>
        <v/>
      </c>
      <c r="P11" s="257"/>
      <c r="Q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R11" s="269" t="str">
        <f t="shared" si="1"/>
        <v/>
      </c>
      <c r="S11" s="270" t="str">
        <f t="shared" si="2"/>
        <v/>
      </c>
      <c r="T11" s="268"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U11" s="269" t="str">
        <f t="shared" si="3"/>
        <v/>
      </c>
      <c r="V11" s="271" t="str">
        <f t="shared" si="4"/>
        <v/>
      </c>
      <c r="W11" s="272" t="str">
        <f t="shared" si="5"/>
        <v/>
      </c>
      <c r="X11" s="258"/>
    </row>
    <row r="12" spans="1:24" ht="18" customHeight="1" x14ac:dyDescent="0.2">
      <c r="A12" s="139" t="s">
        <v>10</v>
      </c>
      <c r="B12" s="145">
        <v>6</v>
      </c>
      <c r="C12" s="146"/>
      <c r="D12" s="146"/>
      <c r="E12" s="178"/>
      <c r="F12" s="178"/>
      <c r="G12" s="149"/>
      <c r="H12" s="255"/>
      <c r="I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253"/>
      <c r="K12" s="253"/>
      <c r="L12" s="280"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M12" s="151"/>
      <c r="N12" s="41"/>
      <c r="O12" s="274" t="str">
        <f t="shared" si="0"/>
        <v/>
      </c>
      <c r="P12" s="257"/>
      <c r="Q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R12" s="269" t="str">
        <f t="shared" si="1"/>
        <v/>
      </c>
      <c r="S12" s="270" t="str">
        <f t="shared" si="2"/>
        <v/>
      </c>
      <c r="T12" s="268"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U12" s="269" t="str">
        <f t="shared" si="3"/>
        <v/>
      </c>
      <c r="V12" s="271" t="str">
        <f t="shared" si="4"/>
        <v/>
      </c>
      <c r="W12" s="272" t="str">
        <f t="shared" si="5"/>
        <v/>
      </c>
      <c r="X12" s="258"/>
    </row>
    <row r="13" spans="1:24" ht="18" customHeight="1" x14ac:dyDescent="0.2">
      <c r="A13" s="139" t="s">
        <v>10</v>
      </c>
      <c r="B13" s="145">
        <v>7</v>
      </c>
      <c r="C13" s="146"/>
      <c r="D13" s="146"/>
      <c r="E13" s="178"/>
      <c r="F13" s="178"/>
      <c r="G13" s="149"/>
      <c r="H13" s="255"/>
      <c r="I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253"/>
      <c r="K13" s="253"/>
      <c r="L13" s="280"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M13" s="151"/>
      <c r="N13" s="41"/>
      <c r="O13" s="274" t="str">
        <f t="shared" si="0"/>
        <v/>
      </c>
      <c r="P13" s="257"/>
      <c r="Q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R13" s="269" t="str">
        <f t="shared" si="1"/>
        <v/>
      </c>
      <c r="S13" s="270" t="str">
        <f t="shared" si="2"/>
        <v/>
      </c>
      <c r="T13" s="268"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U13" s="269" t="str">
        <f t="shared" si="3"/>
        <v/>
      </c>
      <c r="V13" s="271" t="str">
        <f t="shared" si="4"/>
        <v/>
      </c>
      <c r="W13" s="272" t="str">
        <f t="shared" si="5"/>
        <v/>
      </c>
      <c r="X13" s="258"/>
    </row>
    <row r="14" spans="1:24" ht="18" customHeight="1" x14ac:dyDescent="0.2">
      <c r="A14" s="139" t="s">
        <v>10</v>
      </c>
      <c r="B14" s="145">
        <v>8</v>
      </c>
      <c r="C14" s="146"/>
      <c r="D14" s="146"/>
      <c r="E14" s="178"/>
      <c r="F14" s="178"/>
      <c r="G14" s="149"/>
      <c r="H14" s="255"/>
      <c r="I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253"/>
      <c r="K14" s="253"/>
      <c r="L14" s="280"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M14" s="151"/>
      <c r="N14" s="41"/>
      <c r="O14" s="274" t="str">
        <f t="shared" si="0"/>
        <v/>
      </c>
      <c r="P14" s="257"/>
      <c r="Q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R14" s="269" t="str">
        <f t="shared" si="1"/>
        <v/>
      </c>
      <c r="S14" s="270" t="str">
        <f t="shared" si="2"/>
        <v/>
      </c>
      <c r="T14" s="268"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U14" s="269" t="str">
        <f t="shared" si="3"/>
        <v/>
      </c>
      <c r="V14" s="271" t="str">
        <f t="shared" si="4"/>
        <v/>
      </c>
      <c r="W14" s="272" t="str">
        <f t="shared" si="5"/>
        <v/>
      </c>
      <c r="X14" s="258"/>
    </row>
    <row r="15" spans="1:24" ht="18" customHeight="1" x14ac:dyDescent="0.2">
      <c r="A15" s="139" t="s">
        <v>10</v>
      </c>
      <c r="B15" s="145">
        <v>9</v>
      </c>
      <c r="C15" s="146"/>
      <c r="D15" s="146"/>
      <c r="E15" s="178"/>
      <c r="F15" s="178"/>
      <c r="G15" s="149"/>
      <c r="H15" s="255"/>
      <c r="I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253"/>
      <c r="K15" s="253"/>
      <c r="L15" s="280"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M15" s="151"/>
      <c r="N15" s="41"/>
      <c r="O15" s="274" t="str">
        <f t="shared" si="0"/>
        <v/>
      </c>
      <c r="P15" s="257"/>
      <c r="Q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R15" s="269" t="str">
        <f t="shared" si="1"/>
        <v/>
      </c>
      <c r="S15" s="270" t="str">
        <f t="shared" si="2"/>
        <v/>
      </c>
      <c r="T15" s="268"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U15" s="269" t="str">
        <f t="shared" si="3"/>
        <v/>
      </c>
      <c r="V15" s="271" t="str">
        <f t="shared" si="4"/>
        <v/>
      </c>
      <c r="W15" s="272" t="str">
        <f t="shared" si="5"/>
        <v/>
      </c>
      <c r="X15" s="258"/>
    </row>
    <row r="16" spans="1:24" ht="18" customHeight="1" x14ac:dyDescent="0.2">
      <c r="A16" s="139" t="s">
        <v>10</v>
      </c>
      <c r="B16" s="145">
        <v>10</v>
      </c>
      <c r="C16" s="146"/>
      <c r="D16" s="146"/>
      <c r="E16" s="178"/>
      <c r="F16" s="178"/>
      <c r="G16" s="149"/>
      <c r="H16" s="255"/>
      <c r="I16" s="268"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J16" s="253"/>
      <c r="K16" s="253"/>
      <c r="L16" s="280"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M16" s="151"/>
      <c r="N16" s="41"/>
      <c r="O16" s="274" t="str">
        <f t="shared" si="0"/>
        <v/>
      </c>
      <c r="P16" s="257"/>
      <c r="Q16" s="268"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R16" s="269" t="str">
        <f t="shared" si="1"/>
        <v/>
      </c>
      <c r="S16" s="270" t="str">
        <f t="shared" si="2"/>
        <v/>
      </c>
      <c r="T16" s="268"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U16" s="269" t="str">
        <f t="shared" si="3"/>
        <v/>
      </c>
      <c r="V16" s="271" t="str">
        <f t="shared" si="4"/>
        <v/>
      </c>
      <c r="W16" s="272" t="str">
        <f t="shared" si="5"/>
        <v/>
      </c>
      <c r="X16" s="258"/>
    </row>
    <row r="17" spans="1:24" ht="18" customHeight="1" x14ac:dyDescent="0.2">
      <c r="A17" s="139" t="s">
        <v>10</v>
      </c>
      <c r="B17" s="145">
        <v>11</v>
      </c>
      <c r="C17" s="146"/>
      <c r="D17" s="146"/>
      <c r="E17" s="178"/>
      <c r="F17" s="178"/>
      <c r="G17" s="149"/>
      <c r="H17" s="255"/>
      <c r="I17" s="268"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J17" s="253"/>
      <c r="K17" s="253"/>
      <c r="L17" s="280"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M17" s="151"/>
      <c r="N17" s="41"/>
      <c r="O17" s="274" t="str">
        <f t="shared" si="0"/>
        <v/>
      </c>
      <c r="P17" s="257"/>
      <c r="Q17" s="268"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R17" s="269" t="str">
        <f t="shared" si="1"/>
        <v/>
      </c>
      <c r="S17" s="270" t="str">
        <f t="shared" si="2"/>
        <v/>
      </c>
      <c r="T17" s="268"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U17" s="269" t="str">
        <f t="shared" si="3"/>
        <v/>
      </c>
      <c r="V17" s="271" t="str">
        <f t="shared" si="4"/>
        <v/>
      </c>
      <c r="W17" s="272" t="str">
        <f t="shared" si="5"/>
        <v/>
      </c>
      <c r="X17" s="258"/>
    </row>
    <row r="18" spans="1:24" ht="18" customHeight="1" x14ac:dyDescent="0.2">
      <c r="A18" s="139" t="s">
        <v>10</v>
      </c>
      <c r="B18" s="145">
        <v>12</v>
      </c>
      <c r="C18" s="146"/>
      <c r="D18" s="146"/>
      <c r="E18" s="178"/>
      <c r="F18" s="178"/>
      <c r="G18" s="149"/>
      <c r="H18" s="255"/>
      <c r="I18" s="268"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J18" s="253"/>
      <c r="K18" s="253"/>
      <c r="L18" s="280"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M18" s="151"/>
      <c r="N18" s="41"/>
      <c r="O18" s="274" t="str">
        <f t="shared" si="0"/>
        <v/>
      </c>
      <c r="P18" s="257"/>
      <c r="Q18" s="268"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R18" s="269" t="str">
        <f t="shared" si="1"/>
        <v/>
      </c>
      <c r="S18" s="270" t="str">
        <f t="shared" si="2"/>
        <v/>
      </c>
      <c r="T18" s="268"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U18" s="269" t="str">
        <f t="shared" si="3"/>
        <v/>
      </c>
      <c r="V18" s="271" t="str">
        <f t="shared" si="4"/>
        <v/>
      </c>
      <c r="W18" s="272" t="str">
        <f t="shared" si="5"/>
        <v/>
      </c>
      <c r="X18" s="258"/>
    </row>
    <row r="19" spans="1:24" ht="18" customHeight="1" x14ac:dyDescent="0.2">
      <c r="A19" s="139" t="s">
        <v>10</v>
      </c>
      <c r="B19" s="145">
        <v>13</v>
      </c>
      <c r="C19" s="146"/>
      <c r="D19" s="146"/>
      <c r="E19" s="178"/>
      <c r="F19" s="178"/>
      <c r="G19" s="149"/>
      <c r="H19" s="255"/>
      <c r="I19" s="268"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J19" s="253"/>
      <c r="K19" s="253"/>
      <c r="L19" s="280"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M19" s="151"/>
      <c r="N19" s="41"/>
      <c r="O19" s="274" t="str">
        <f t="shared" si="0"/>
        <v/>
      </c>
      <c r="P19" s="257"/>
      <c r="Q19" s="268"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R19" s="269" t="str">
        <f t="shared" si="1"/>
        <v/>
      </c>
      <c r="S19" s="270" t="str">
        <f t="shared" si="2"/>
        <v/>
      </c>
      <c r="T19" s="268"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U19" s="269" t="str">
        <f t="shared" si="3"/>
        <v/>
      </c>
      <c r="V19" s="271" t="str">
        <f t="shared" si="4"/>
        <v/>
      </c>
      <c r="W19" s="272" t="str">
        <f t="shared" si="5"/>
        <v/>
      </c>
      <c r="X19" s="258"/>
    </row>
    <row r="20" spans="1:24" ht="18" customHeight="1" x14ac:dyDescent="0.2">
      <c r="A20" s="139" t="s">
        <v>10</v>
      </c>
      <c r="B20" s="145">
        <v>14</v>
      </c>
      <c r="C20" s="146"/>
      <c r="D20" s="146"/>
      <c r="E20" s="178"/>
      <c r="F20" s="178"/>
      <c r="G20" s="149"/>
      <c r="H20" s="255"/>
      <c r="I20" s="268"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J20" s="253"/>
      <c r="K20" s="253"/>
      <c r="L20" s="280"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M20" s="151"/>
      <c r="N20" s="41"/>
      <c r="O20" s="274" t="str">
        <f t="shared" si="0"/>
        <v/>
      </c>
      <c r="P20" s="257"/>
      <c r="Q20" s="268"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R20" s="269" t="str">
        <f t="shared" si="1"/>
        <v/>
      </c>
      <c r="S20" s="270" t="str">
        <f t="shared" si="2"/>
        <v/>
      </c>
      <c r="T20" s="268"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U20" s="269" t="str">
        <f t="shared" si="3"/>
        <v/>
      </c>
      <c r="V20" s="271" t="str">
        <f t="shared" si="4"/>
        <v/>
      </c>
      <c r="W20" s="272" t="str">
        <f t="shared" si="5"/>
        <v/>
      </c>
      <c r="X20" s="258"/>
    </row>
    <row r="21" spans="1:24" ht="18" customHeight="1" x14ac:dyDescent="0.2">
      <c r="A21" s="139" t="s">
        <v>10</v>
      </c>
      <c r="B21" s="145">
        <v>15</v>
      </c>
      <c r="C21" s="146"/>
      <c r="D21" s="146"/>
      <c r="E21" s="178"/>
      <c r="F21" s="178"/>
      <c r="G21" s="149"/>
      <c r="H21" s="255"/>
      <c r="I21" s="268"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J21" s="253"/>
      <c r="K21" s="253"/>
      <c r="L21" s="280"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M21" s="151"/>
      <c r="N21" s="41"/>
      <c r="O21" s="274" t="str">
        <f t="shared" si="0"/>
        <v/>
      </c>
      <c r="P21" s="257"/>
      <c r="Q21" s="268"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R21" s="269" t="str">
        <f t="shared" si="1"/>
        <v/>
      </c>
      <c r="S21" s="270" t="str">
        <f t="shared" si="2"/>
        <v/>
      </c>
      <c r="T21" s="268"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U21" s="269" t="str">
        <f t="shared" si="3"/>
        <v/>
      </c>
      <c r="V21" s="271" t="str">
        <f t="shared" si="4"/>
        <v/>
      </c>
      <c r="W21" s="272" t="str">
        <f t="shared" si="5"/>
        <v/>
      </c>
      <c r="X21" s="258"/>
    </row>
    <row r="22" spans="1:24" ht="18" customHeight="1" x14ac:dyDescent="0.2">
      <c r="A22" s="139" t="s">
        <v>10</v>
      </c>
      <c r="B22" s="145">
        <v>16</v>
      </c>
      <c r="C22" s="146"/>
      <c r="D22" s="146"/>
      <c r="E22" s="178"/>
      <c r="F22" s="178"/>
      <c r="G22" s="149"/>
      <c r="H22" s="255"/>
      <c r="I22" s="268"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J22" s="253"/>
      <c r="K22" s="253"/>
      <c r="L22" s="280"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M22" s="151"/>
      <c r="N22" s="41"/>
      <c r="O22" s="274" t="str">
        <f t="shared" si="0"/>
        <v/>
      </c>
      <c r="P22" s="257"/>
      <c r="Q22" s="268"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R22" s="269" t="str">
        <f t="shared" si="1"/>
        <v/>
      </c>
      <c r="S22" s="270" t="str">
        <f t="shared" si="2"/>
        <v/>
      </c>
      <c r="T22" s="268"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U22" s="269" t="str">
        <f t="shared" si="3"/>
        <v/>
      </c>
      <c r="V22" s="271" t="str">
        <f t="shared" si="4"/>
        <v/>
      </c>
      <c r="W22" s="272" t="str">
        <f t="shared" si="5"/>
        <v/>
      </c>
      <c r="X22" s="258"/>
    </row>
    <row r="23" spans="1:24" ht="18" customHeight="1" x14ac:dyDescent="0.2">
      <c r="A23" s="139" t="s">
        <v>10</v>
      </c>
      <c r="B23" s="145">
        <v>17</v>
      </c>
      <c r="C23" s="146"/>
      <c r="D23" s="146"/>
      <c r="E23" s="178"/>
      <c r="F23" s="178"/>
      <c r="G23" s="149"/>
      <c r="H23" s="255"/>
      <c r="I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253"/>
      <c r="K23" s="253"/>
      <c r="L23" s="280"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M23" s="151"/>
      <c r="N23" s="41"/>
      <c r="O23" s="274" t="str">
        <f t="shared" si="0"/>
        <v/>
      </c>
      <c r="P23" s="257"/>
      <c r="Q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R23" s="269" t="str">
        <f t="shared" si="1"/>
        <v/>
      </c>
      <c r="S23" s="270" t="str">
        <f t="shared" si="2"/>
        <v/>
      </c>
      <c r="T23" s="268"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U23" s="269" t="str">
        <f t="shared" si="3"/>
        <v/>
      </c>
      <c r="V23" s="271" t="str">
        <f t="shared" si="4"/>
        <v/>
      </c>
      <c r="W23" s="272" t="str">
        <f t="shared" si="5"/>
        <v/>
      </c>
      <c r="X23" s="258"/>
    </row>
    <row r="24" spans="1:24" ht="18" customHeight="1" x14ac:dyDescent="0.2">
      <c r="A24" s="139" t="s">
        <v>10</v>
      </c>
      <c r="B24" s="145">
        <v>18</v>
      </c>
      <c r="C24" s="146"/>
      <c r="D24" s="146"/>
      <c r="E24" s="178"/>
      <c r="F24" s="178"/>
      <c r="G24" s="149"/>
      <c r="H24" s="255"/>
      <c r="I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253"/>
      <c r="K24" s="253"/>
      <c r="L24" s="280"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M24" s="151"/>
      <c r="N24" s="41"/>
      <c r="O24" s="274" t="str">
        <f t="shared" si="0"/>
        <v/>
      </c>
      <c r="P24" s="257"/>
      <c r="Q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R24" s="269" t="str">
        <f t="shared" si="1"/>
        <v/>
      </c>
      <c r="S24" s="270" t="str">
        <f t="shared" si="2"/>
        <v/>
      </c>
      <c r="T24" s="268"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U24" s="269" t="str">
        <f t="shared" si="3"/>
        <v/>
      </c>
      <c r="V24" s="271" t="str">
        <f t="shared" si="4"/>
        <v/>
      </c>
      <c r="W24" s="272" t="str">
        <f t="shared" si="5"/>
        <v/>
      </c>
      <c r="X24" s="258"/>
    </row>
    <row r="25" spans="1:24" ht="18" customHeight="1" x14ac:dyDescent="0.2">
      <c r="A25" s="139" t="s">
        <v>10</v>
      </c>
      <c r="B25" s="145">
        <v>19</v>
      </c>
      <c r="C25" s="146"/>
      <c r="D25" s="146"/>
      <c r="E25" s="178"/>
      <c r="F25" s="178"/>
      <c r="G25" s="149"/>
      <c r="H25" s="255"/>
      <c r="I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253"/>
      <c r="K25" s="253"/>
      <c r="L25" s="280"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M25" s="151"/>
      <c r="N25" s="41"/>
      <c r="O25" s="274" t="str">
        <f t="shared" si="0"/>
        <v/>
      </c>
      <c r="P25" s="257"/>
      <c r="Q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R25" s="269" t="str">
        <f t="shared" si="1"/>
        <v/>
      </c>
      <c r="S25" s="270" t="str">
        <f t="shared" si="2"/>
        <v/>
      </c>
      <c r="T25" s="268"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U25" s="269" t="str">
        <f t="shared" si="3"/>
        <v/>
      </c>
      <c r="V25" s="271" t="str">
        <f t="shared" si="4"/>
        <v/>
      </c>
      <c r="W25" s="272" t="str">
        <f t="shared" si="5"/>
        <v/>
      </c>
      <c r="X25" s="258"/>
    </row>
    <row r="26" spans="1:24" ht="18" customHeight="1" x14ac:dyDescent="0.2">
      <c r="A26" s="139" t="s">
        <v>10</v>
      </c>
      <c r="B26" s="145">
        <v>20</v>
      </c>
      <c r="C26" s="146"/>
      <c r="D26" s="233">
        <v>44953</v>
      </c>
      <c r="E26" s="142"/>
      <c r="F26" s="264"/>
      <c r="G26" s="264">
        <v>500</v>
      </c>
      <c r="H26" s="267" t="s">
        <v>269</v>
      </c>
      <c r="I26" s="268">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J26" s="314">
        <f>ROUNDDOWN(G26/I26,2)</f>
        <v>0.8</v>
      </c>
      <c r="K26" s="263" t="s">
        <v>256</v>
      </c>
      <c r="L26" s="280">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M26" s="265">
        <f>ROUNDDOWN(L26*J26,0)</f>
        <v>104</v>
      </c>
      <c r="N26" s="41"/>
      <c r="O26" s="274" t="str">
        <f t="shared" si="0"/>
        <v>○</v>
      </c>
      <c r="P26" s="257"/>
      <c r="Q26" s="268">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R26" s="269" t="str">
        <f t="shared" si="1"/>
        <v>〇</v>
      </c>
      <c r="S26" s="270">
        <f t="shared" si="2"/>
        <v>0.8</v>
      </c>
      <c r="T26" s="268">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U26" s="269" t="str">
        <f t="shared" si="3"/>
        <v>〇</v>
      </c>
      <c r="V26" s="271">
        <f t="shared" si="4"/>
        <v>104</v>
      </c>
      <c r="W26" s="272">
        <f t="shared" si="5"/>
        <v>0</v>
      </c>
      <c r="X26" s="258"/>
    </row>
    <row r="27" spans="1:24" ht="18" customHeight="1" thickBot="1" x14ac:dyDescent="0.25">
      <c r="A27" s="336" t="s">
        <v>232</v>
      </c>
      <c r="B27" s="337"/>
      <c r="C27" s="337"/>
      <c r="D27" s="337"/>
      <c r="E27" s="337"/>
      <c r="F27" s="337"/>
      <c r="G27" s="337"/>
      <c r="H27" s="337"/>
      <c r="I27" s="337"/>
      <c r="J27" s="337"/>
      <c r="K27" s="337"/>
      <c r="L27" s="337"/>
      <c r="M27" s="174">
        <f>SUM(M7:M26)</f>
        <v>208</v>
      </c>
      <c r="N27" s="41"/>
      <c r="P27" s="128"/>
    </row>
    <row r="28" spans="1:24" ht="18" customHeight="1" thickTop="1" x14ac:dyDescent="0.2">
      <c r="C28" s="127"/>
      <c r="D28" s="127"/>
      <c r="E28" s="185"/>
      <c r="F28" s="185"/>
      <c r="G28" s="154"/>
      <c r="H28" s="154"/>
      <c r="I28" s="154"/>
      <c r="J28" s="154"/>
      <c r="K28" s="154"/>
      <c r="L28" s="154"/>
      <c r="M28" s="154"/>
      <c r="N28" s="41"/>
      <c r="P28" s="128"/>
    </row>
    <row r="29" spans="1:24" ht="18" customHeight="1" x14ac:dyDescent="0.2">
      <c r="A29" s="156" t="s">
        <v>45</v>
      </c>
      <c r="B29" s="166" t="s">
        <v>233</v>
      </c>
      <c r="C29" s="166"/>
      <c r="D29" s="166"/>
      <c r="E29" s="190"/>
      <c r="F29" s="177"/>
      <c r="G29" s="158"/>
      <c r="H29" s="158"/>
      <c r="I29" s="158"/>
      <c r="J29" s="158"/>
      <c r="K29" s="158"/>
      <c r="L29" s="158"/>
      <c r="M29" s="159"/>
      <c r="P29" s="128"/>
    </row>
    <row r="30" spans="1:24" s="138" customFormat="1" ht="18" customHeight="1" x14ac:dyDescent="0.2">
      <c r="A30" s="346" t="s">
        <v>9</v>
      </c>
      <c r="B30" s="344" t="s">
        <v>0</v>
      </c>
      <c r="C30" s="344" t="s">
        <v>1</v>
      </c>
      <c r="D30" s="344" t="s">
        <v>5</v>
      </c>
      <c r="E30" s="361" t="s">
        <v>2</v>
      </c>
      <c r="F30" s="362"/>
      <c r="G30" s="358" t="s">
        <v>19</v>
      </c>
      <c r="H30" s="344" t="s">
        <v>271</v>
      </c>
      <c r="I30" s="356" t="s">
        <v>258</v>
      </c>
      <c r="J30" s="358" t="s">
        <v>19</v>
      </c>
      <c r="K30" s="348" t="s">
        <v>257</v>
      </c>
      <c r="L30" s="350" t="s">
        <v>259</v>
      </c>
      <c r="M30" s="342" t="s">
        <v>46</v>
      </c>
      <c r="O30" s="346" t="s">
        <v>249</v>
      </c>
      <c r="P30" s="348" t="s">
        <v>250</v>
      </c>
      <c r="Q30" s="350" t="s">
        <v>258</v>
      </c>
      <c r="R30" s="344" t="s">
        <v>260</v>
      </c>
      <c r="S30" s="344" t="s">
        <v>262</v>
      </c>
      <c r="T30" s="344" t="s">
        <v>259</v>
      </c>
      <c r="U30" s="344" t="s">
        <v>260</v>
      </c>
      <c r="V30" s="344" t="s">
        <v>263</v>
      </c>
      <c r="W30" s="344" t="s">
        <v>264</v>
      </c>
      <c r="X30" s="342" t="s">
        <v>250</v>
      </c>
    </row>
    <row r="31" spans="1:24" s="138" customFormat="1" ht="36" customHeight="1" x14ac:dyDescent="0.2">
      <c r="A31" s="347"/>
      <c r="B31" s="345"/>
      <c r="C31" s="345"/>
      <c r="D31" s="345"/>
      <c r="E31" s="135" t="s">
        <v>52</v>
      </c>
      <c r="F31" s="135" t="s">
        <v>53</v>
      </c>
      <c r="G31" s="359"/>
      <c r="H31" s="345"/>
      <c r="I31" s="357"/>
      <c r="J31" s="359"/>
      <c r="K31" s="349"/>
      <c r="L31" s="351"/>
      <c r="M31" s="343"/>
      <c r="O31" s="347"/>
      <c r="P31" s="349"/>
      <c r="Q31" s="351"/>
      <c r="R31" s="345"/>
      <c r="S31" s="345"/>
      <c r="T31" s="345"/>
      <c r="U31" s="345"/>
      <c r="V31" s="345"/>
      <c r="W31" s="345"/>
      <c r="X31" s="343"/>
    </row>
    <row r="32" spans="1:24" ht="18" customHeight="1" x14ac:dyDescent="0.2">
      <c r="A32" s="139" t="s">
        <v>10</v>
      </c>
      <c r="B32" s="140">
        <v>1</v>
      </c>
      <c r="C32" s="141"/>
      <c r="D32" s="233">
        <v>44953</v>
      </c>
      <c r="E32" s="142"/>
      <c r="F32" s="264"/>
      <c r="G32" s="264">
        <v>500</v>
      </c>
      <c r="H32" s="267" t="s">
        <v>269</v>
      </c>
      <c r="I32" s="268">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J32" s="314">
        <f>ROUNDDOWN(G32/I32,2)</f>
        <v>0.8</v>
      </c>
      <c r="K32" s="263" t="s">
        <v>256</v>
      </c>
      <c r="L32" s="280">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M32" s="265">
        <f>ROUNDDOWN(L32*J32,0)</f>
        <v>104</v>
      </c>
      <c r="N32" s="41"/>
      <c r="O32" s="274" t="str">
        <f t="shared" ref="O32:O51" si="6">IF(D32="","",IF(AND($P$3&lt;=D32,$P$4&gt;=D32),"○","×"))</f>
        <v>○</v>
      </c>
      <c r="P32" s="257"/>
      <c r="Q32" s="268">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R32" s="269" t="str">
        <f t="shared" ref="R32:R51" si="7">IF(G32="","",IF(I32=Q32,"〇","×"))</f>
        <v>〇</v>
      </c>
      <c r="S32" s="270">
        <f t="shared" ref="S32:S51" si="8">IF(J32="","",ROUNDDOWN(G32/Q32,2))</f>
        <v>0.8</v>
      </c>
      <c r="T32" s="268">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U32" s="269" t="str">
        <f t="shared" ref="U32:U51" si="9">IF(J32="","",IF(L32=T32,"〇","×"))</f>
        <v>〇</v>
      </c>
      <c r="V32" s="271">
        <f t="shared" ref="V32:V51" si="10">IF(G32="","",IF(J32="",ROUNDDOWN(G32*Q32,0),ROUNDDOWN(S32*T32,0)))</f>
        <v>104</v>
      </c>
      <c r="W32" s="272">
        <f t="shared" ref="W32:W51" si="11">IF(G32="","",M32-V32)</f>
        <v>0</v>
      </c>
      <c r="X32" s="258"/>
    </row>
    <row r="33" spans="1:24" ht="18" customHeight="1" x14ac:dyDescent="0.2">
      <c r="A33" s="139" t="s">
        <v>10</v>
      </c>
      <c r="B33" s="145">
        <v>2</v>
      </c>
      <c r="C33" s="146"/>
      <c r="D33" s="146"/>
      <c r="E33" s="178"/>
      <c r="F33" s="178"/>
      <c r="G33" s="149"/>
      <c r="H33" s="255"/>
      <c r="I33" s="268"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J33" s="253"/>
      <c r="K33" s="253"/>
      <c r="L33" s="280"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M33" s="151"/>
      <c r="N33" s="41"/>
      <c r="O33" s="274" t="str">
        <f t="shared" si="6"/>
        <v/>
      </c>
      <c r="P33" s="257"/>
      <c r="Q33" s="268"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R33" s="269" t="str">
        <f t="shared" si="7"/>
        <v/>
      </c>
      <c r="S33" s="270" t="str">
        <f t="shared" si="8"/>
        <v/>
      </c>
      <c r="T33" s="268"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U33" s="269" t="str">
        <f t="shared" si="9"/>
        <v/>
      </c>
      <c r="V33" s="271" t="str">
        <f t="shared" si="10"/>
        <v/>
      </c>
      <c r="W33" s="272" t="str">
        <f t="shared" si="11"/>
        <v/>
      </c>
      <c r="X33" s="258"/>
    </row>
    <row r="34" spans="1:24" ht="18" customHeight="1" x14ac:dyDescent="0.2">
      <c r="A34" s="139" t="s">
        <v>10</v>
      </c>
      <c r="B34" s="145">
        <v>3</v>
      </c>
      <c r="C34" s="146"/>
      <c r="D34" s="146"/>
      <c r="E34" s="178"/>
      <c r="F34" s="178"/>
      <c r="G34" s="149"/>
      <c r="H34" s="255"/>
      <c r="I34" s="268"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J34" s="253"/>
      <c r="K34" s="253"/>
      <c r="L34" s="280"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M34" s="151"/>
      <c r="N34" s="41"/>
      <c r="O34" s="274" t="str">
        <f t="shared" si="6"/>
        <v/>
      </c>
      <c r="P34" s="257"/>
      <c r="Q34" s="268"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R34" s="269" t="str">
        <f t="shared" si="7"/>
        <v/>
      </c>
      <c r="S34" s="270" t="str">
        <f t="shared" si="8"/>
        <v/>
      </c>
      <c r="T34" s="268"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U34" s="269" t="str">
        <f t="shared" si="9"/>
        <v/>
      </c>
      <c r="V34" s="271" t="str">
        <f t="shared" si="10"/>
        <v/>
      </c>
      <c r="W34" s="272" t="str">
        <f t="shared" si="11"/>
        <v/>
      </c>
      <c r="X34" s="258"/>
    </row>
    <row r="35" spans="1:24" ht="18" customHeight="1" x14ac:dyDescent="0.2">
      <c r="A35" s="139" t="s">
        <v>10</v>
      </c>
      <c r="B35" s="145">
        <v>4</v>
      </c>
      <c r="C35" s="146"/>
      <c r="D35" s="146"/>
      <c r="E35" s="179"/>
      <c r="F35" s="179"/>
      <c r="G35" s="149"/>
      <c r="H35" s="255"/>
      <c r="I35" s="268"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J35" s="253"/>
      <c r="K35" s="253"/>
      <c r="L35" s="280"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M35" s="151"/>
      <c r="N35" s="41"/>
      <c r="O35" s="274" t="str">
        <f t="shared" si="6"/>
        <v/>
      </c>
      <c r="P35" s="257"/>
      <c r="Q35" s="268"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R35" s="269" t="str">
        <f t="shared" si="7"/>
        <v/>
      </c>
      <c r="S35" s="270" t="str">
        <f t="shared" si="8"/>
        <v/>
      </c>
      <c r="T35" s="268"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U35" s="269" t="str">
        <f t="shared" si="9"/>
        <v/>
      </c>
      <c r="V35" s="271" t="str">
        <f t="shared" si="10"/>
        <v/>
      </c>
      <c r="W35" s="272" t="str">
        <f t="shared" si="11"/>
        <v/>
      </c>
      <c r="X35" s="258"/>
    </row>
    <row r="36" spans="1:24" ht="18" customHeight="1" x14ac:dyDescent="0.2">
      <c r="A36" s="139" t="s">
        <v>10</v>
      </c>
      <c r="B36" s="145">
        <v>5</v>
      </c>
      <c r="C36" s="146"/>
      <c r="D36" s="146"/>
      <c r="E36" s="178"/>
      <c r="F36" s="178"/>
      <c r="G36" s="149"/>
      <c r="H36" s="255"/>
      <c r="I36" s="268"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J36" s="253"/>
      <c r="K36" s="253"/>
      <c r="L36" s="280"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M36" s="151"/>
      <c r="N36" s="41"/>
      <c r="O36" s="274" t="str">
        <f t="shared" si="6"/>
        <v/>
      </c>
      <c r="P36" s="257"/>
      <c r="Q36" s="268"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R36" s="269" t="str">
        <f t="shared" si="7"/>
        <v/>
      </c>
      <c r="S36" s="270" t="str">
        <f t="shared" si="8"/>
        <v/>
      </c>
      <c r="T36" s="268"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U36" s="269" t="str">
        <f t="shared" si="9"/>
        <v/>
      </c>
      <c r="V36" s="271" t="str">
        <f t="shared" si="10"/>
        <v/>
      </c>
      <c r="W36" s="272" t="str">
        <f t="shared" si="11"/>
        <v/>
      </c>
      <c r="X36" s="258"/>
    </row>
    <row r="37" spans="1:24" ht="18" customHeight="1" x14ac:dyDescent="0.2">
      <c r="A37" s="139" t="s">
        <v>10</v>
      </c>
      <c r="B37" s="145">
        <v>6</v>
      </c>
      <c r="C37" s="146"/>
      <c r="D37" s="146"/>
      <c r="E37" s="178"/>
      <c r="F37" s="178"/>
      <c r="G37" s="149"/>
      <c r="H37" s="255"/>
      <c r="I37" s="268"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J37" s="253"/>
      <c r="K37" s="253"/>
      <c r="L37" s="280"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M37" s="151"/>
      <c r="N37" s="41"/>
      <c r="O37" s="274" t="str">
        <f t="shared" si="6"/>
        <v/>
      </c>
      <c r="P37" s="257"/>
      <c r="Q37" s="268"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R37" s="269" t="str">
        <f t="shared" si="7"/>
        <v/>
      </c>
      <c r="S37" s="270" t="str">
        <f t="shared" si="8"/>
        <v/>
      </c>
      <c r="T37" s="268"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U37" s="269" t="str">
        <f t="shared" si="9"/>
        <v/>
      </c>
      <c r="V37" s="271" t="str">
        <f t="shared" si="10"/>
        <v/>
      </c>
      <c r="W37" s="272" t="str">
        <f t="shared" si="11"/>
        <v/>
      </c>
      <c r="X37" s="258"/>
    </row>
    <row r="38" spans="1:24" ht="18" customHeight="1" x14ac:dyDescent="0.2">
      <c r="A38" s="139" t="s">
        <v>10</v>
      </c>
      <c r="B38" s="145">
        <v>7</v>
      </c>
      <c r="C38" s="146"/>
      <c r="D38" s="146"/>
      <c r="E38" s="178"/>
      <c r="F38" s="178"/>
      <c r="G38" s="149"/>
      <c r="H38" s="255"/>
      <c r="I38" s="268"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J38" s="253"/>
      <c r="K38" s="253"/>
      <c r="L38" s="280"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M38" s="151"/>
      <c r="N38" s="41"/>
      <c r="O38" s="274" t="str">
        <f t="shared" si="6"/>
        <v/>
      </c>
      <c r="P38" s="257"/>
      <c r="Q38" s="268"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R38" s="269" t="str">
        <f t="shared" si="7"/>
        <v/>
      </c>
      <c r="S38" s="270" t="str">
        <f t="shared" si="8"/>
        <v/>
      </c>
      <c r="T38" s="268"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U38" s="269" t="str">
        <f t="shared" si="9"/>
        <v/>
      </c>
      <c r="V38" s="271" t="str">
        <f t="shared" si="10"/>
        <v/>
      </c>
      <c r="W38" s="272" t="str">
        <f t="shared" si="11"/>
        <v/>
      </c>
      <c r="X38" s="258"/>
    </row>
    <row r="39" spans="1:24" ht="18" customHeight="1" x14ac:dyDescent="0.2">
      <c r="A39" s="139" t="s">
        <v>10</v>
      </c>
      <c r="B39" s="145">
        <v>8</v>
      </c>
      <c r="C39" s="146"/>
      <c r="D39" s="146"/>
      <c r="E39" s="178"/>
      <c r="F39" s="178"/>
      <c r="G39" s="149"/>
      <c r="H39" s="255"/>
      <c r="I39" s="268"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J39" s="253"/>
      <c r="K39" s="253"/>
      <c r="L39" s="280"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M39" s="151"/>
      <c r="N39" s="41"/>
      <c r="O39" s="274" t="str">
        <f t="shared" si="6"/>
        <v/>
      </c>
      <c r="P39" s="257"/>
      <c r="Q39" s="268"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R39" s="269" t="str">
        <f t="shared" si="7"/>
        <v/>
      </c>
      <c r="S39" s="270" t="str">
        <f t="shared" si="8"/>
        <v/>
      </c>
      <c r="T39" s="268"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U39" s="269" t="str">
        <f t="shared" si="9"/>
        <v/>
      </c>
      <c r="V39" s="271" t="str">
        <f t="shared" si="10"/>
        <v/>
      </c>
      <c r="W39" s="272" t="str">
        <f t="shared" si="11"/>
        <v/>
      </c>
      <c r="X39" s="258"/>
    </row>
    <row r="40" spans="1:24" ht="18" customHeight="1" x14ac:dyDescent="0.2">
      <c r="A40" s="139" t="s">
        <v>10</v>
      </c>
      <c r="B40" s="145">
        <v>9</v>
      </c>
      <c r="C40" s="146"/>
      <c r="D40" s="146"/>
      <c r="E40" s="178"/>
      <c r="F40" s="178"/>
      <c r="G40" s="149"/>
      <c r="H40" s="255"/>
      <c r="I40" s="268"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J40" s="253"/>
      <c r="K40" s="253"/>
      <c r="L40" s="280"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M40" s="151"/>
      <c r="N40" s="41"/>
      <c r="O40" s="274" t="str">
        <f t="shared" si="6"/>
        <v/>
      </c>
      <c r="P40" s="257"/>
      <c r="Q40" s="268"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R40" s="269" t="str">
        <f t="shared" si="7"/>
        <v/>
      </c>
      <c r="S40" s="270" t="str">
        <f t="shared" si="8"/>
        <v/>
      </c>
      <c r="T40" s="268"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U40" s="269" t="str">
        <f t="shared" si="9"/>
        <v/>
      </c>
      <c r="V40" s="271" t="str">
        <f t="shared" si="10"/>
        <v/>
      </c>
      <c r="W40" s="272" t="str">
        <f t="shared" si="11"/>
        <v/>
      </c>
      <c r="X40" s="258"/>
    </row>
    <row r="41" spans="1:24" ht="18" customHeight="1" x14ac:dyDescent="0.2">
      <c r="A41" s="139" t="s">
        <v>10</v>
      </c>
      <c r="B41" s="145">
        <v>10</v>
      </c>
      <c r="C41" s="146"/>
      <c r="D41" s="146"/>
      <c r="E41" s="178"/>
      <c r="F41" s="178"/>
      <c r="G41" s="149"/>
      <c r="H41" s="255"/>
      <c r="I41" s="268"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J41" s="253"/>
      <c r="K41" s="253"/>
      <c r="L41" s="280"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M41" s="151"/>
      <c r="N41" s="41"/>
      <c r="O41" s="274" t="str">
        <f t="shared" si="6"/>
        <v/>
      </c>
      <c r="P41" s="257"/>
      <c r="Q41" s="268"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R41" s="269" t="str">
        <f t="shared" si="7"/>
        <v/>
      </c>
      <c r="S41" s="270" t="str">
        <f t="shared" si="8"/>
        <v/>
      </c>
      <c r="T41" s="268"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U41" s="269" t="str">
        <f t="shared" si="9"/>
        <v/>
      </c>
      <c r="V41" s="271" t="str">
        <f t="shared" si="10"/>
        <v/>
      </c>
      <c r="W41" s="272" t="str">
        <f t="shared" si="11"/>
        <v/>
      </c>
      <c r="X41" s="258"/>
    </row>
    <row r="42" spans="1:24" ht="18" customHeight="1" x14ac:dyDescent="0.2">
      <c r="A42" s="139" t="s">
        <v>10</v>
      </c>
      <c r="B42" s="145">
        <v>11</v>
      </c>
      <c r="C42" s="146"/>
      <c r="D42" s="146"/>
      <c r="E42" s="178"/>
      <c r="F42" s="178"/>
      <c r="G42" s="149"/>
      <c r="H42" s="255"/>
      <c r="I42" s="268"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J42" s="253"/>
      <c r="K42" s="253"/>
      <c r="L42" s="280"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M42" s="151"/>
      <c r="N42" s="41"/>
      <c r="O42" s="274" t="str">
        <f t="shared" si="6"/>
        <v/>
      </c>
      <c r="P42" s="257"/>
      <c r="Q42" s="268"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R42" s="269" t="str">
        <f t="shared" si="7"/>
        <v/>
      </c>
      <c r="S42" s="270" t="str">
        <f t="shared" si="8"/>
        <v/>
      </c>
      <c r="T42" s="268"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U42" s="269" t="str">
        <f t="shared" si="9"/>
        <v/>
      </c>
      <c r="V42" s="271" t="str">
        <f t="shared" si="10"/>
        <v/>
      </c>
      <c r="W42" s="272" t="str">
        <f t="shared" si="11"/>
        <v/>
      </c>
      <c r="X42" s="258"/>
    </row>
    <row r="43" spans="1:24" ht="18" customHeight="1" x14ac:dyDescent="0.2">
      <c r="A43" s="139" t="s">
        <v>10</v>
      </c>
      <c r="B43" s="145">
        <v>12</v>
      </c>
      <c r="C43" s="146"/>
      <c r="D43" s="146"/>
      <c r="E43" s="178"/>
      <c r="F43" s="178"/>
      <c r="G43" s="149"/>
      <c r="H43" s="255"/>
      <c r="I43" s="268"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J43" s="253"/>
      <c r="K43" s="253"/>
      <c r="L43" s="280"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M43" s="151"/>
      <c r="N43" s="41"/>
      <c r="O43" s="274" t="str">
        <f t="shared" si="6"/>
        <v/>
      </c>
      <c r="P43" s="257"/>
      <c r="Q43" s="268"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R43" s="269" t="str">
        <f t="shared" si="7"/>
        <v/>
      </c>
      <c r="S43" s="270" t="str">
        <f t="shared" si="8"/>
        <v/>
      </c>
      <c r="T43" s="268"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U43" s="269" t="str">
        <f t="shared" si="9"/>
        <v/>
      </c>
      <c r="V43" s="271" t="str">
        <f t="shared" si="10"/>
        <v/>
      </c>
      <c r="W43" s="272" t="str">
        <f t="shared" si="11"/>
        <v/>
      </c>
      <c r="X43" s="258"/>
    </row>
    <row r="44" spans="1:24" ht="18" customHeight="1" x14ac:dyDescent="0.2">
      <c r="A44" s="139" t="s">
        <v>10</v>
      </c>
      <c r="B44" s="145">
        <v>13</v>
      </c>
      <c r="C44" s="146"/>
      <c r="D44" s="146"/>
      <c r="E44" s="178"/>
      <c r="F44" s="178"/>
      <c r="G44" s="149"/>
      <c r="H44" s="255"/>
      <c r="I44" s="268"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J44" s="253"/>
      <c r="K44" s="253"/>
      <c r="L44" s="280"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M44" s="151"/>
      <c r="N44" s="41"/>
      <c r="O44" s="274" t="str">
        <f t="shared" si="6"/>
        <v/>
      </c>
      <c r="P44" s="257"/>
      <c r="Q44" s="268"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R44" s="269" t="str">
        <f t="shared" si="7"/>
        <v/>
      </c>
      <c r="S44" s="270" t="str">
        <f t="shared" si="8"/>
        <v/>
      </c>
      <c r="T44" s="268"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U44" s="269" t="str">
        <f t="shared" si="9"/>
        <v/>
      </c>
      <c r="V44" s="271" t="str">
        <f t="shared" si="10"/>
        <v/>
      </c>
      <c r="W44" s="272" t="str">
        <f t="shared" si="11"/>
        <v/>
      </c>
      <c r="X44" s="258"/>
    </row>
    <row r="45" spans="1:24" ht="18" customHeight="1" x14ac:dyDescent="0.2">
      <c r="A45" s="139" t="s">
        <v>10</v>
      </c>
      <c r="B45" s="145">
        <v>14</v>
      </c>
      <c r="C45" s="146"/>
      <c r="D45" s="146"/>
      <c r="E45" s="178"/>
      <c r="F45" s="178"/>
      <c r="G45" s="149"/>
      <c r="H45" s="255"/>
      <c r="I45" s="268"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J45" s="253"/>
      <c r="K45" s="253"/>
      <c r="L45" s="280"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M45" s="151"/>
      <c r="N45" s="41"/>
      <c r="O45" s="274" t="str">
        <f t="shared" si="6"/>
        <v/>
      </c>
      <c r="P45" s="257"/>
      <c r="Q45" s="268"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R45" s="269" t="str">
        <f t="shared" si="7"/>
        <v/>
      </c>
      <c r="S45" s="270" t="str">
        <f t="shared" si="8"/>
        <v/>
      </c>
      <c r="T45" s="268"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U45" s="269" t="str">
        <f t="shared" si="9"/>
        <v/>
      </c>
      <c r="V45" s="271" t="str">
        <f t="shared" si="10"/>
        <v/>
      </c>
      <c r="W45" s="272" t="str">
        <f t="shared" si="11"/>
        <v/>
      </c>
      <c r="X45" s="258"/>
    </row>
    <row r="46" spans="1:24" ht="18" customHeight="1" x14ac:dyDescent="0.2">
      <c r="A46" s="139" t="s">
        <v>10</v>
      </c>
      <c r="B46" s="145">
        <v>15</v>
      </c>
      <c r="C46" s="146"/>
      <c r="D46" s="146"/>
      <c r="E46" s="178"/>
      <c r="F46" s="178"/>
      <c r="G46" s="149"/>
      <c r="H46" s="255"/>
      <c r="I46" s="268"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J46" s="253"/>
      <c r="K46" s="253"/>
      <c r="L46" s="280"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M46" s="151"/>
      <c r="N46" s="41"/>
      <c r="O46" s="274" t="str">
        <f t="shared" si="6"/>
        <v/>
      </c>
      <c r="P46" s="257"/>
      <c r="Q46" s="268"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R46" s="269" t="str">
        <f t="shared" si="7"/>
        <v/>
      </c>
      <c r="S46" s="270" t="str">
        <f t="shared" si="8"/>
        <v/>
      </c>
      <c r="T46" s="268"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U46" s="269" t="str">
        <f t="shared" si="9"/>
        <v/>
      </c>
      <c r="V46" s="271" t="str">
        <f t="shared" si="10"/>
        <v/>
      </c>
      <c r="W46" s="272" t="str">
        <f t="shared" si="11"/>
        <v/>
      </c>
      <c r="X46" s="258"/>
    </row>
    <row r="47" spans="1:24" ht="18" customHeight="1" x14ac:dyDescent="0.2">
      <c r="A47" s="139" t="s">
        <v>10</v>
      </c>
      <c r="B47" s="145">
        <v>16</v>
      </c>
      <c r="C47" s="146"/>
      <c r="D47" s="146"/>
      <c r="E47" s="178"/>
      <c r="F47" s="178"/>
      <c r="G47" s="149"/>
      <c r="H47" s="255"/>
      <c r="I47" s="268"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J47" s="253"/>
      <c r="K47" s="253"/>
      <c r="L47" s="280"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M47" s="151"/>
      <c r="N47" s="41"/>
      <c r="O47" s="274" t="str">
        <f t="shared" si="6"/>
        <v/>
      </c>
      <c r="P47" s="257"/>
      <c r="Q47" s="268"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R47" s="269" t="str">
        <f t="shared" si="7"/>
        <v/>
      </c>
      <c r="S47" s="270" t="str">
        <f t="shared" si="8"/>
        <v/>
      </c>
      <c r="T47" s="268"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U47" s="269" t="str">
        <f t="shared" si="9"/>
        <v/>
      </c>
      <c r="V47" s="271" t="str">
        <f t="shared" si="10"/>
        <v/>
      </c>
      <c r="W47" s="272" t="str">
        <f t="shared" si="11"/>
        <v/>
      </c>
      <c r="X47" s="258"/>
    </row>
    <row r="48" spans="1:24" ht="18" customHeight="1" x14ac:dyDescent="0.2">
      <c r="A48" s="139" t="s">
        <v>10</v>
      </c>
      <c r="B48" s="145">
        <v>17</v>
      </c>
      <c r="C48" s="146"/>
      <c r="D48" s="146"/>
      <c r="E48" s="178"/>
      <c r="F48" s="178"/>
      <c r="G48" s="149"/>
      <c r="H48" s="255"/>
      <c r="I48" s="268"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J48" s="253"/>
      <c r="K48" s="253"/>
      <c r="L48" s="280"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M48" s="151"/>
      <c r="N48" s="41"/>
      <c r="O48" s="274" t="str">
        <f t="shared" si="6"/>
        <v/>
      </c>
      <c r="P48" s="257"/>
      <c r="Q48" s="268"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R48" s="269" t="str">
        <f t="shared" si="7"/>
        <v/>
      </c>
      <c r="S48" s="270" t="str">
        <f t="shared" si="8"/>
        <v/>
      </c>
      <c r="T48" s="268"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U48" s="269" t="str">
        <f t="shared" si="9"/>
        <v/>
      </c>
      <c r="V48" s="271" t="str">
        <f t="shared" si="10"/>
        <v/>
      </c>
      <c r="W48" s="272" t="str">
        <f t="shared" si="11"/>
        <v/>
      </c>
      <c r="X48" s="258"/>
    </row>
    <row r="49" spans="1:24" ht="18" customHeight="1" x14ac:dyDescent="0.2">
      <c r="A49" s="139" t="s">
        <v>10</v>
      </c>
      <c r="B49" s="145">
        <v>18</v>
      </c>
      <c r="C49" s="146"/>
      <c r="D49" s="146"/>
      <c r="E49" s="178"/>
      <c r="F49" s="178"/>
      <c r="G49" s="149"/>
      <c r="H49" s="255"/>
      <c r="I49" s="268"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J49" s="253"/>
      <c r="K49" s="253"/>
      <c r="L49" s="280"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M49" s="151"/>
      <c r="N49" s="41"/>
      <c r="O49" s="274" t="str">
        <f t="shared" si="6"/>
        <v/>
      </c>
      <c r="P49" s="257"/>
      <c r="Q49" s="268"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R49" s="269" t="str">
        <f t="shared" si="7"/>
        <v/>
      </c>
      <c r="S49" s="270" t="str">
        <f t="shared" si="8"/>
        <v/>
      </c>
      <c r="T49" s="268"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U49" s="269" t="str">
        <f t="shared" si="9"/>
        <v/>
      </c>
      <c r="V49" s="271" t="str">
        <f t="shared" si="10"/>
        <v/>
      </c>
      <c r="W49" s="272" t="str">
        <f t="shared" si="11"/>
        <v/>
      </c>
      <c r="X49" s="258"/>
    </row>
    <row r="50" spans="1:24" ht="18" customHeight="1" x14ac:dyDescent="0.2">
      <c r="A50" s="139" t="s">
        <v>10</v>
      </c>
      <c r="B50" s="145">
        <v>19</v>
      </c>
      <c r="C50" s="146"/>
      <c r="D50" s="146"/>
      <c r="E50" s="178"/>
      <c r="F50" s="178"/>
      <c r="G50" s="149"/>
      <c r="H50" s="255"/>
      <c r="I50" s="268"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J50" s="253"/>
      <c r="K50" s="253"/>
      <c r="L50" s="280"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M50" s="151"/>
      <c r="N50" s="41"/>
      <c r="O50" s="274" t="str">
        <f t="shared" si="6"/>
        <v/>
      </c>
      <c r="P50" s="257"/>
      <c r="Q50" s="268"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R50" s="269" t="str">
        <f t="shared" si="7"/>
        <v/>
      </c>
      <c r="S50" s="270" t="str">
        <f t="shared" si="8"/>
        <v/>
      </c>
      <c r="T50" s="268"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U50" s="269" t="str">
        <f t="shared" si="9"/>
        <v/>
      </c>
      <c r="V50" s="271" t="str">
        <f t="shared" si="10"/>
        <v/>
      </c>
      <c r="W50" s="272" t="str">
        <f t="shared" si="11"/>
        <v/>
      </c>
      <c r="X50" s="258"/>
    </row>
    <row r="51" spans="1:24" ht="18" customHeight="1" x14ac:dyDescent="0.2">
      <c r="A51" s="139" t="s">
        <v>10</v>
      </c>
      <c r="B51" s="145">
        <v>20</v>
      </c>
      <c r="C51" s="146"/>
      <c r="D51" s="233">
        <v>44953</v>
      </c>
      <c r="E51" s="142"/>
      <c r="F51" s="264"/>
      <c r="G51" s="264">
        <v>500</v>
      </c>
      <c r="H51" s="267" t="s">
        <v>269</v>
      </c>
      <c r="I51" s="268">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J51" s="314">
        <f>ROUNDDOWN(G51/I51,2)</f>
        <v>0.8</v>
      </c>
      <c r="K51" s="263" t="s">
        <v>256</v>
      </c>
      <c r="L51" s="280">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M51" s="265">
        <f>ROUNDDOWN(L51*J51,0)</f>
        <v>104</v>
      </c>
      <c r="N51" s="41"/>
      <c r="O51" s="274" t="str">
        <f t="shared" si="6"/>
        <v>○</v>
      </c>
      <c r="P51" s="257"/>
      <c r="Q51" s="268">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R51" s="269" t="str">
        <f t="shared" si="7"/>
        <v>〇</v>
      </c>
      <c r="S51" s="270">
        <f t="shared" si="8"/>
        <v>0.8</v>
      </c>
      <c r="T51" s="268">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U51" s="269" t="str">
        <f t="shared" si="9"/>
        <v>〇</v>
      </c>
      <c r="V51" s="271">
        <f t="shared" si="10"/>
        <v>104</v>
      </c>
      <c r="W51" s="272">
        <f t="shared" si="11"/>
        <v>0</v>
      </c>
      <c r="X51" s="258"/>
    </row>
    <row r="52" spans="1:24" ht="18" customHeight="1" thickBot="1" x14ac:dyDescent="0.25">
      <c r="A52" s="371" t="s">
        <v>234</v>
      </c>
      <c r="B52" s="372"/>
      <c r="C52" s="372"/>
      <c r="D52" s="372"/>
      <c r="E52" s="372"/>
      <c r="F52" s="372"/>
      <c r="G52" s="372"/>
      <c r="H52" s="372"/>
      <c r="I52" s="372"/>
      <c r="J52" s="372"/>
      <c r="K52" s="372"/>
      <c r="L52" s="372"/>
      <c r="M52" s="173">
        <f>SUM(M32:M51)</f>
        <v>208</v>
      </c>
      <c r="N52" s="41"/>
      <c r="P52" s="128"/>
    </row>
    <row r="53" spans="1:24" ht="18" customHeight="1" thickTop="1" thickBot="1" x14ac:dyDescent="0.25">
      <c r="A53" s="368" t="s">
        <v>208</v>
      </c>
      <c r="B53" s="368"/>
      <c r="C53" s="368"/>
      <c r="D53" s="368"/>
      <c r="E53" s="368"/>
      <c r="F53" s="368"/>
      <c r="G53" s="368"/>
      <c r="H53" s="368"/>
      <c r="I53" s="368"/>
      <c r="J53" s="368"/>
      <c r="K53" s="368"/>
      <c r="L53" s="368"/>
      <c r="M53" s="191">
        <f>+M27+M52</f>
        <v>416</v>
      </c>
      <c r="N53" s="41"/>
      <c r="P53" s="128"/>
    </row>
    <row r="54" spans="1:24" ht="18" customHeight="1" thickTop="1" x14ac:dyDescent="0.2">
      <c r="C54" s="127"/>
      <c r="D54" s="127"/>
      <c r="E54" s="185"/>
      <c r="F54" s="185"/>
      <c r="G54" s="154"/>
      <c r="H54" s="154"/>
      <c r="I54" s="154"/>
      <c r="J54" s="154"/>
      <c r="K54" s="154"/>
      <c r="L54" s="154"/>
      <c r="M54" s="154"/>
      <c r="N54" s="41"/>
      <c r="P54" s="128"/>
    </row>
    <row r="55" spans="1:24" ht="18" customHeight="1" x14ac:dyDescent="0.2">
      <c r="A55" s="165" t="s">
        <v>45</v>
      </c>
      <c r="B55" s="166" t="s">
        <v>235</v>
      </c>
      <c r="C55" s="166"/>
      <c r="D55" s="166"/>
      <c r="E55" s="190"/>
      <c r="F55" s="190"/>
      <c r="G55" s="167"/>
      <c r="H55" s="158"/>
      <c r="I55" s="158"/>
      <c r="J55" s="158"/>
      <c r="K55" s="158"/>
      <c r="L55" s="158"/>
      <c r="M55" s="159"/>
      <c r="P55" s="128"/>
    </row>
    <row r="56" spans="1:24" s="138" customFormat="1" ht="18" customHeight="1" x14ac:dyDescent="0.2">
      <c r="A56" s="346" t="s">
        <v>9</v>
      </c>
      <c r="B56" s="344" t="s">
        <v>0</v>
      </c>
      <c r="C56" s="344" t="s">
        <v>1</v>
      </c>
      <c r="D56" s="344" t="s">
        <v>5</v>
      </c>
      <c r="E56" s="361" t="s">
        <v>2</v>
      </c>
      <c r="F56" s="362"/>
      <c r="G56" s="358" t="s">
        <v>19</v>
      </c>
      <c r="H56" s="344" t="s">
        <v>271</v>
      </c>
      <c r="I56" s="356" t="s">
        <v>258</v>
      </c>
      <c r="J56" s="358" t="s">
        <v>19</v>
      </c>
      <c r="K56" s="348" t="s">
        <v>257</v>
      </c>
      <c r="L56" s="350" t="s">
        <v>259</v>
      </c>
      <c r="M56" s="342" t="s">
        <v>46</v>
      </c>
      <c r="O56" s="346" t="s">
        <v>249</v>
      </c>
      <c r="P56" s="348" t="s">
        <v>250</v>
      </c>
      <c r="Q56" s="350" t="s">
        <v>258</v>
      </c>
      <c r="R56" s="344" t="s">
        <v>260</v>
      </c>
      <c r="S56" s="344" t="s">
        <v>262</v>
      </c>
      <c r="T56" s="344" t="s">
        <v>259</v>
      </c>
      <c r="U56" s="344" t="s">
        <v>260</v>
      </c>
      <c r="V56" s="344" t="s">
        <v>263</v>
      </c>
      <c r="W56" s="344" t="s">
        <v>264</v>
      </c>
      <c r="X56" s="342" t="s">
        <v>250</v>
      </c>
    </row>
    <row r="57" spans="1:24" s="138" customFormat="1" ht="54" customHeight="1" x14ac:dyDescent="0.2">
      <c r="A57" s="347"/>
      <c r="B57" s="345"/>
      <c r="C57" s="345"/>
      <c r="D57" s="345"/>
      <c r="E57" s="135" t="s">
        <v>52</v>
      </c>
      <c r="F57" s="135" t="s">
        <v>190</v>
      </c>
      <c r="G57" s="359"/>
      <c r="H57" s="345"/>
      <c r="I57" s="357"/>
      <c r="J57" s="359"/>
      <c r="K57" s="349"/>
      <c r="L57" s="351"/>
      <c r="M57" s="343"/>
      <c r="O57" s="347"/>
      <c r="P57" s="349"/>
      <c r="Q57" s="351"/>
      <c r="R57" s="345"/>
      <c r="S57" s="345"/>
      <c r="T57" s="345"/>
      <c r="U57" s="345"/>
      <c r="V57" s="345"/>
      <c r="W57" s="345"/>
      <c r="X57" s="343"/>
    </row>
    <row r="58" spans="1:24" ht="18" customHeight="1" x14ac:dyDescent="0.2">
      <c r="A58" s="139" t="s">
        <v>10</v>
      </c>
      <c r="B58" s="140">
        <v>1</v>
      </c>
      <c r="C58" s="141"/>
      <c r="D58" s="233">
        <v>44953</v>
      </c>
      <c r="E58" s="142"/>
      <c r="F58" s="264"/>
      <c r="G58" s="264">
        <v>500</v>
      </c>
      <c r="H58" s="267" t="s">
        <v>269</v>
      </c>
      <c r="I58" s="268">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620.91999999999996</v>
      </c>
      <c r="J58" s="314">
        <f>ROUNDDOWN(G58/I58,2)</f>
        <v>0.8</v>
      </c>
      <c r="K58" s="263" t="s">
        <v>256</v>
      </c>
      <c r="L58" s="280">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130.72999999999999</v>
      </c>
      <c r="M58" s="265">
        <f>ROUNDDOWN(L58*J58,0)</f>
        <v>104</v>
      </c>
      <c r="N58" s="41"/>
      <c r="O58" s="274" t="str">
        <f t="shared" ref="O58:O77" si="12">IF(D58="","",IF(AND($P$3&lt;=D58,$P$4&gt;=D58),"○","×"))</f>
        <v>○</v>
      </c>
      <c r="P58" s="257"/>
      <c r="Q58" s="268">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620.91999999999996</v>
      </c>
      <c r="R58" s="269" t="str">
        <f t="shared" ref="R58:R77" si="13">IF(G58="","",IF(I58=Q58,"〇","×"))</f>
        <v>〇</v>
      </c>
      <c r="S58" s="270">
        <f t="shared" ref="S58:S77" si="14">IF(J58="","",ROUNDDOWN(G58/Q58,2))</f>
        <v>0.8</v>
      </c>
      <c r="T58" s="268">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130.72999999999999</v>
      </c>
      <c r="U58" s="269" t="str">
        <f t="shared" ref="U58:U77" si="15">IF(J58="","",IF(L58=T58,"〇","×"))</f>
        <v>〇</v>
      </c>
      <c r="V58" s="271">
        <f t="shared" ref="V58:V77" si="16">IF(G58="","",IF(J58="",ROUNDDOWN(G58*Q58,0),ROUNDDOWN(S58*T58,0)))</f>
        <v>104</v>
      </c>
      <c r="W58" s="272">
        <f t="shared" ref="W58:W77" si="17">IF(G58="","",M58-V58)</f>
        <v>0</v>
      </c>
      <c r="X58" s="258"/>
    </row>
    <row r="59" spans="1:24" ht="18" customHeight="1" x14ac:dyDescent="0.2">
      <c r="A59" s="139" t="s">
        <v>10</v>
      </c>
      <c r="B59" s="145">
        <v>2</v>
      </c>
      <c r="C59" s="146"/>
      <c r="D59" s="146"/>
      <c r="E59" s="178"/>
      <c r="F59" s="178"/>
      <c r="G59" s="149"/>
      <c r="H59" s="255"/>
      <c r="I59" s="268"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J59" s="253"/>
      <c r="K59" s="253"/>
      <c r="L59" s="280"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M59" s="151"/>
      <c r="N59" s="41"/>
      <c r="O59" s="274" t="str">
        <f t="shared" si="12"/>
        <v/>
      </c>
      <c r="P59" s="257"/>
      <c r="Q59" s="268"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R59" s="269" t="str">
        <f t="shared" si="13"/>
        <v/>
      </c>
      <c r="S59" s="270" t="str">
        <f t="shared" si="14"/>
        <v/>
      </c>
      <c r="T59" s="268"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U59" s="269" t="str">
        <f t="shared" si="15"/>
        <v/>
      </c>
      <c r="V59" s="271" t="str">
        <f t="shared" si="16"/>
        <v/>
      </c>
      <c r="W59" s="272" t="str">
        <f t="shared" si="17"/>
        <v/>
      </c>
      <c r="X59" s="258"/>
    </row>
    <row r="60" spans="1:24" ht="18" customHeight="1" x14ac:dyDescent="0.2">
      <c r="A60" s="139" t="s">
        <v>10</v>
      </c>
      <c r="B60" s="145">
        <v>3</v>
      </c>
      <c r="C60" s="146"/>
      <c r="D60" s="146"/>
      <c r="E60" s="178"/>
      <c r="F60" s="178"/>
      <c r="G60" s="149"/>
      <c r="H60" s="255"/>
      <c r="I60" s="268"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J60" s="253"/>
      <c r="K60" s="253"/>
      <c r="L60" s="280"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M60" s="151"/>
      <c r="N60" s="41"/>
      <c r="O60" s="274" t="str">
        <f t="shared" si="12"/>
        <v/>
      </c>
      <c r="P60" s="257"/>
      <c r="Q60" s="268"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R60" s="269" t="str">
        <f t="shared" si="13"/>
        <v/>
      </c>
      <c r="S60" s="270" t="str">
        <f t="shared" si="14"/>
        <v/>
      </c>
      <c r="T60" s="268"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U60" s="269" t="str">
        <f t="shared" si="15"/>
        <v/>
      </c>
      <c r="V60" s="271" t="str">
        <f t="shared" si="16"/>
        <v/>
      </c>
      <c r="W60" s="272" t="str">
        <f t="shared" si="17"/>
        <v/>
      </c>
      <c r="X60" s="258"/>
    </row>
    <row r="61" spans="1:24" ht="18" customHeight="1" x14ac:dyDescent="0.2">
      <c r="A61" s="139" t="s">
        <v>10</v>
      </c>
      <c r="B61" s="145">
        <v>4</v>
      </c>
      <c r="C61" s="146"/>
      <c r="D61" s="146"/>
      <c r="E61" s="179"/>
      <c r="F61" s="179"/>
      <c r="G61" s="149"/>
      <c r="H61" s="255"/>
      <c r="I61" s="268"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J61" s="253"/>
      <c r="K61" s="253"/>
      <c r="L61" s="280"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M61" s="151"/>
      <c r="N61" s="41"/>
      <c r="O61" s="274" t="str">
        <f t="shared" si="12"/>
        <v/>
      </c>
      <c r="P61" s="257"/>
      <c r="Q61" s="268"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R61" s="269" t="str">
        <f t="shared" si="13"/>
        <v/>
      </c>
      <c r="S61" s="270" t="str">
        <f t="shared" si="14"/>
        <v/>
      </c>
      <c r="T61" s="268"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U61" s="269" t="str">
        <f t="shared" si="15"/>
        <v/>
      </c>
      <c r="V61" s="271" t="str">
        <f t="shared" si="16"/>
        <v/>
      </c>
      <c r="W61" s="272" t="str">
        <f t="shared" si="17"/>
        <v/>
      </c>
      <c r="X61" s="258"/>
    </row>
    <row r="62" spans="1:24" ht="18" customHeight="1" x14ac:dyDescent="0.2">
      <c r="A62" s="139" t="s">
        <v>10</v>
      </c>
      <c r="B62" s="145">
        <v>5</v>
      </c>
      <c r="C62" s="146"/>
      <c r="D62" s="146"/>
      <c r="E62" s="178"/>
      <c r="F62" s="178"/>
      <c r="G62" s="149"/>
      <c r="H62" s="255"/>
      <c r="I62" s="268"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J62" s="253"/>
      <c r="K62" s="253"/>
      <c r="L62" s="280"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M62" s="151"/>
      <c r="N62" s="41"/>
      <c r="O62" s="274" t="str">
        <f t="shared" si="12"/>
        <v/>
      </c>
      <c r="P62" s="257"/>
      <c r="Q62" s="268"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R62" s="269" t="str">
        <f t="shared" si="13"/>
        <v/>
      </c>
      <c r="S62" s="270" t="str">
        <f t="shared" si="14"/>
        <v/>
      </c>
      <c r="T62" s="268"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U62" s="269" t="str">
        <f t="shared" si="15"/>
        <v/>
      </c>
      <c r="V62" s="271" t="str">
        <f t="shared" si="16"/>
        <v/>
      </c>
      <c r="W62" s="272" t="str">
        <f t="shared" si="17"/>
        <v/>
      </c>
      <c r="X62" s="258"/>
    </row>
    <row r="63" spans="1:24" ht="18" customHeight="1" x14ac:dyDescent="0.2">
      <c r="A63" s="139" t="s">
        <v>10</v>
      </c>
      <c r="B63" s="145">
        <v>6</v>
      </c>
      <c r="C63" s="146"/>
      <c r="D63" s="146"/>
      <c r="E63" s="178"/>
      <c r="F63" s="178"/>
      <c r="G63" s="149"/>
      <c r="H63" s="255"/>
      <c r="I63" s="268"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J63" s="253"/>
      <c r="K63" s="253"/>
      <c r="L63" s="280"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M63" s="151"/>
      <c r="N63" s="41"/>
      <c r="O63" s="274" t="str">
        <f t="shared" si="12"/>
        <v/>
      </c>
      <c r="P63" s="257"/>
      <c r="Q63" s="268"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R63" s="269" t="str">
        <f t="shared" si="13"/>
        <v/>
      </c>
      <c r="S63" s="270" t="str">
        <f t="shared" si="14"/>
        <v/>
      </c>
      <c r="T63" s="268"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U63" s="269" t="str">
        <f t="shared" si="15"/>
        <v/>
      </c>
      <c r="V63" s="271" t="str">
        <f t="shared" si="16"/>
        <v/>
      </c>
      <c r="W63" s="272" t="str">
        <f t="shared" si="17"/>
        <v/>
      </c>
      <c r="X63" s="258"/>
    </row>
    <row r="64" spans="1:24" ht="18" customHeight="1" x14ac:dyDescent="0.2">
      <c r="A64" s="139" t="s">
        <v>10</v>
      </c>
      <c r="B64" s="145">
        <v>7</v>
      </c>
      <c r="C64" s="146"/>
      <c r="D64" s="146"/>
      <c r="E64" s="178"/>
      <c r="F64" s="178"/>
      <c r="G64" s="149"/>
      <c r="H64" s="255"/>
      <c r="I64" s="268"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J64" s="253"/>
      <c r="K64" s="253"/>
      <c r="L64" s="280"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M64" s="151"/>
      <c r="N64" s="41"/>
      <c r="O64" s="274" t="str">
        <f t="shared" si="12"/>
        <v/>
      </c>
      <c r="P64" s="257"/>
      <c r="Q64" s="268"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R64" s="269" t="str">
        <f t="shared" si="13"/>
        <v/>
      </c>
      <c r="S64" s="270" t="str">
        <f t="shared" si="14"/>
        <v/>
      </c>
      <c r="T64" s="268"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U64" s="269" t="str">
        <f t="shared" si="15"/>
        <v/>
      </c>
      <c r="V64" s="271" t="str">
        <f t="shared" si="16"/>
        <v/>
      </c>
      <c r="W64" s="272" t="str">
        <f t="shared" si="17"/>
        <v/>
      </c>
      <c r="X64" s="258"/>
    </row>
    <row r="65" spans="1:24" ht="18" customHeight="1" x14ac:dyDescent="0.2">
      <c r="A65" s="139" t="s">
        <v>10</v>
      </c>
      <c r="B65" s="145">
        <v>8</v>
      </c>
      <c r="C65" s="146"/>
      <c r="D65" s="146"/>
      <c r="E65" s="178"/>
      <c r="F65" s="178"/>
      <c r="G65" s="149"/>
      <c r="H65" s="255"/>
      <c r="I65" s="268"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J65" s="253"/>
      <c r="K65" s="253"/>
      <c r="L65" s="280"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M65" s="151"/>
      <c r="N65" s="41"/>
      <c r="O65" s="274" t="str">
        <f t="shared" si="12"/>
        <v/>
      </c>
      <c r="P65" s="257"/>
      <c r="Q65" s="268"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R65" s="269" t="str">
        <f t="shared" si="13"/>
        <v/>
      </c>
      <c r="S65" s="270" t="str">
        <f t="shared" si="14"/>
        <v/>
      </c>
      <c r="T65" s="268"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U65" s="269" t="str">
        <f t="shared" si="15"/>
        <v/>
      </c>
      <c r="V65" s="271" t="str">
        <f t="shared" si="16"/>
        <v/>
      </c>
      <c r="W65" s="272" t="str">
        <f t="shared" si="17"/>
        <v/>
      </c>
      <c r="X65" s="258"/>
    </row>
    <row r="66" spans="1:24" ht="18" customHeight="1" x14ac:dyDescent="0.2">
      <c r="A66" s="139" t="s">
        <v>10</v>
      </c>
      <c r="B66" s="145">
        <v>9</v>
      </c>
      <c r="C66" s="146"/>
      <c r="D66" s="146"/>
      <c r="E66" s="178"/>
      <c r="F66" s="178"/>
      <c r="G66" s="149"/>
      <c r="H66" s="255"/>
      <c r="I66" s="268"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J66" s="253"/>
      <c r="K66" s="253"/>
      <c r="L66" s="280"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M66" s="151"/>
      <c r="N66" s="41"/>
      <c r="O66" s="274" t="str">
        <f t="shared" si="12"/>
        <v/>
      </c>
      <c r="P66" s="257"/>
      <c r="Q66" s="268"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R66" s="269" t="str">
        <f t="shared" si="13"/>
        <v/>
      </c>
      <c r="S66" s="270" t="str">
        <f t="shared" si="14"/>
        <v/>
      </c>
      <c r="T66" s="268"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U66" s="269" t="str">
        <f t="shared" si="15"/>
        <v/>
      </c>
      <c r="V66" s="271" t="str">
        <f t="shared" si="16"/>
        <v/>
      </c>
      <c r="W66" s="272" t="str">
        <f t="shared" si="17"/>
        <v/>
      </c>
      <c r="X66" s="258"/>
    </row>
    <row r="67" spans="1:24" ht="18" customHeight="1" x14ac:dyDescent="0.2">
      <c r="A67" s="139" t="s">
        <v>10</v>
      </c>
      <c r="B67" s="145">
        <v>10</v>
      </c>
      <c r="C67" s="146"/>
      <c r="D67" s="146"/>
      <c r="E67" s="178"/>
      <c r="F67" s="178"/>
      <c r="G67" s="149"/>
      <c r="H67" s="255"/>
      <c r="I67" s="268"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J67" s="253"/>
      <c r="K67" s="253"/>
      <c r="L67" s="280"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M67" s="151"/>
      <c r="N67" s="41"/>
      <c r="O67" s="274" t="str">
        <f t="shared" si="12"/>
        <v/>
      </c>
      <c r="P67" s="257"/>
      <c r="Q67" s="268"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R67" s="269" t="str">
        <f t="shared" si="13"/>
        <v/>
      </c>
      <c r="S67" s="270" t="str">
        <f t="shared" si="14"/>
        <v/>
      </c>
      <c r="T67" s="268"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U67" s="269" t="str">
        <f t="shared" si="15"/>
        <v/>
      </c>
      <c r="V67" s="271" t="str">
        <f t="shared" si="16"/>
        <v/>
      </c>
      <c r="W67" s="272" t="str">
        <f t="shared" si="17"/>
        <v/>
      </c>
      <c r="X67" s="258"/>
    </row>
    <row r="68" spans="1:24" ht="18" customHeight="1" x14ac:dyDescent="0.2">
      <c r="A68" s="139" t="s">
        <v>10</v>
      </c>
      <c r="B68" s="145">
        <v>11</v>
      </c>
      <c r="C68" s="146"/>
      <c r="D68" s="146"/>
      <c r="E68" s="178"/>
      <c r="F68" s="178"/>
      <c r="G68" s="149"/>
      <c r="H68" s="255"/>
      <c r="I68" s="268"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J68" s="253"/>
      <c r="K68" s="253"/>
      <c r="L68" s="280"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M68" s="151"/>
      <c r="N68" s="41"/>
      <c r="O68" s="274" t="str">
        <f t="shared" si="12"/>
        <v/>
      </c>
      <c r="P68" s="257"/>
      <c r="Q68" s="268"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R68" s="269" t="str">
        <f t="shared" si="13"/>
        <v/>
      </c>
      <c r="S68" s="270" t="str">
        <f t="shared" si="14"/>
        <v/>
      </c>
      <c r="T68" s="268"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U68" s="269" t="str">
        <f t="shared" si="15"/>
        <v/>
      </c>
      <c r="V68" s="271" t="str">
        <f t="shared" si="16"/>
        <v/>
      </c>
      <c r="W68" s="272" t="str">
        <f t="shared" si="17"/>
        <v/>
      </c>
      <c r="X68" s="258"/>
    </row>
    <row r="69" spans="1:24" ht="18" customHeight="1" x14ac:dyDescent="0.2">
      <c r="A69" s="139" t="s">
        <v>10</v>
      </c>
      <c r="B69" s="145">
        <v>12</v>
      </c>
      <c r="C69" s="146"/>
      <c r="D69" s="146"/>
      <c r="E69" s="178"/>
      <c r="F69" s="178"/>
      <c r="G69" s="149"/>
      <c r="H69" s="255"/>
      <c r="I69" s="268"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J69" s="253"/>
      <c r="K69" s="253"/>
      <c r="L69" s="280"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M69" s="151"/>
      <c r="N69" s="41"/>
      <c r="O69" s="274" t="str">
        <f t="shared" si="12"/>
        <v/>
      </c>
      <c r="P69" s="257"/>
      <c r="Q69" s="268"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R69" s="269" t="str">
        <f t="shared" si="13"/>
        <v/>
      </c>
      <c r="S69" s="270" t="str">
        <f t="shared" si="14"/>
        <v/>
      </c>
      <c r="T69" s="268"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U69" s="269" t="str">
        <f t="shared" si="15"/>
        <v/>
      </c>
      <c r="V69" s="271" t="str">
        <f t="shared" si="16"/>
        <v/>
      </c>
      <c r="W69" s="272" t="str">
        <f t="shared" si="17"/>
        <v/>
      </c>
      <c r="X69" s="258"/>
    </row>
    <row r="70" spans="1:24" ht="18" customHeight="1" x14ac:dyDescent="0.2">
      <c r="A70" s="139" t="s">
        <v>10</v>
      </c>
      <c r="B70" s="145">
        <v>13</v>
      </c>
      <c r="C70" s="146"/>
      <c r="D70" s="146"/>
      <c r="E70" s="178"/>
      <c r="F70" s="178"/>
      <c r="G70" s="149"/>
      <c r="H70" s="255"/>
      <c r="I70" s="268"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J70" s="253"/>
      <c r="K70" s="253"/>
      <c r="L70" s="280"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M70" s="151"/>
      <c r="N70" s="41"/>
      <c r="O70" s="274" t="str">
        <f t="shared" si="12"/>
        <v/>
      </c>
      <c r="P70" s="257"/>
      <c r="Q70" s="268"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R70" s="269" t="str">
        <f t="shared" si="13"/>
        <v/>
      </c>
      <c r="S70" s="270" t="str">
        <f t="shared" si="14"/>
        <v/>
      </c>
      <c r="T70" s="268"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U70" s="269" t="str">
        <f t="shared" si="15"/>
        <v/>
      </c>
      <c r="V70" s="271" t="str">
        <f t="shared" si="16"/>
        <v/>
      </c>
      <c r="W70" s="272" t="str">
        <f t="shared" si="17"/>
        <v/>
      </c>
      <c r="X70" s="258"/>
    </row>
    <row r="71" spans="1:24" ht="18" customHeight="1" x14ac:dyDescent="0.2">
      <c r="A71" s="139" t="s">
        <v>10</v>
      </c>
      <c r="B71" s="145">
        <v>14</v>
      </c>
      <c r="C71" s="146"/>
      <c r="D71" s="146"/>
      <c r="E71" s="178"/>
      <c r="F71" s="178"/>
      <c r="G71" s="149"/>
      <c r="H71" s="255"/>
      <c r="I71" s="268"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J71" s="253"/>
      <c r="K71" s="253"/>
      <c r="L71" s="280"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M71" s="151"/>
      <c r="N71" s="41"/>
      <c r="O71" s="274" t="str">
        <f t="shared" si="12"/>
        <v/>
      </c>
      <c r="P71" s="257"/>
      <c r="Q71" s="268"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R71" s="269" t="str">
        <f t="shared" si="13"/>
        <v/>
      </c>
      <c r="S71" s="270" t="str">
        <f t="shared" si="14"/>
        <v/>
      </c>
      <c r="T71" s="268"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U71" s="269" t="str">
        <f t="shared" si="15"/>
        <v/>
      </c>
      <c r="V71" s="271" t="str">
        <f t="shared" si="16"/>
        <v/>
      </c>
      <c r="W71" s="272" t="str">
        <f t="shared" si="17"/>
        <v/>
      </c>
      <c r="X71" s="258"/>
    </row>
    <row r="72" spans="1:24" ht="18" customHeight="1" x14ac:dyDescent="0.2">
      <c r="A72" s="139" t="s">
        <v>10</v>
      </c>
      <c r="B72" s="145">
        <v>15</v>
      </c>
      <c r="C72" s="146"/>
      <c r="D72" s="146"/>
      <c r="E72" s="178"/>
      <c r="F72" s="178"/>
      <c r="G72" s="149"/>
      <c r="H72" s="255"/>
      <c r="I72" s="268"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J72" s="253"/>
      <c r="K72" s="253"/>
      <c r="L72" s="280"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M72" s="151"/>
      <c r="N72" s="41"/>
      <c r="O72" s="274" t="str">
        <f t="shared" si="12"/>
        <v/>
      </c>
      <c r="P72" s="257"/>
      <c r="Q72" s="268"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R72" s="269" t="str">
        <f t="shared" si="13"/>
        <v/>
      </c>
      <c r="S72" s="270" t="str">
        <f t="shared" si="14"/>
        <v/>
      </c>
      <c r="T72" s="268"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U72" s="269" t="str">
        <f t="shared" si="15"/>
        <v/>
      </c>
      <c r="V72" s="271" t="str">
        <f t="shared" si="16"/>
        <v/>
      </c>
      <c r="W72" s="272" t="str">
        <f t="shared" si="17"/>
        <v/>
      </c>
      <c r="X72" s="258"/>
    </row>
    <row r="73" spans="1:24" ht="18" customHeight="1" x14ac:dyDescent="0.2">
      <c r="A73" s="139" t="s">
        <v>10</v>
      </c>
      <c r="B73" s="145">
        <v>16</v>
      </c>
      <c r="C73" s="146"/>
      <c r="D73" s="146"/>
      <c r="E73" s="178"/>
      <c r="F73" s="178"/>
      <c r="G73" s="149"/>
      <c r="H73" s="255"/>
      <c r="I73" s="268"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J73" s="253"/>
      <c r="K73" s="253"/>
      <c r="L73" s="280"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M73" s="151"/>
      <c r="N73" s="41"/>
      <c r="O73" s="274" t="str">
        <f t="shared" si="12"/>
        <v/>
      </c>
      <c r="P73" s="257"/>
      <c r="Q73" s="268"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R73" s="269" t="str">
        <f t="shared" si="13"/>
        <v/>
      </c>
      <c r="S73" s="270" t="str">
        <f t="shared" si="14"/>
        <v/>
      </c>
      <c r="T73" s="268"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U73" s="269" t="str">
        <f t="shared" si="15"/>
        <v/>
      </c>
      <c r="V73" s="271" t="str">
        <f t="shared" si="16"/>
        <v/>
      </c>
      <c r="W73" s="272" t="str">
        <f t="shared" si="17"/>
        <v/>
      </c>
      <c r="X73" s="258"/>
    </row>
    <row r="74" spans="1:24" ht="18" customHeight="1" x14ac:dyDescent="0.2">
      <c r="A74" s="139" t="s">
        <v>10</v>
      </c>
      <c r="B74" s="145">
        <v>17</v>
      </c>
      <c r="C74" s="146"/>
      <c r="D74" s="146"/>
      <c r="E74" s="178"/>
      <c r="F74" s="178"/>
      <c r="G74" s="149"/>
      <c r="H74" s="255"/>
      <c r="I74" s="268"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J74" s="253"/>
      <c r="K74" s="253"/>
      <c r="L74" s="280"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M74" s="151"/>
      <c r="N74" s="41"/>
      <c r="O74" s="274" t="str">
        <f t="shared" si="12"/>
        <v/>
      </c>
      <c r="P74" s="257"/>
      <c r="Q74" s="268"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R74" s="269" t="str">
        <f t="shared" si="13"/>
        <v/>
      </c>
      <c r="S74" s="270" t="str">
        <f t="shared" si="14"/>
        <v/>
      </c>
      <c r="T74" s="268"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U74" s="269" t="str">
        <f t="shared" si="15"/>
        <v/>
      </c>
      <c r="V74" s="271" t="str">
        <f t="shared" si="16"/>
        <v/>
      </c>
      <c r="W74" s="272" t="str">
        <f t="shared" si="17"/>
        <v/>
      </c>
      <c r="X74" s="258"/>
    </row>
    <row r="75" spans="1:24" ht="18" customHeight="1" x14ac:dyDescent="0.2">
      <c r="A75" s="139" t="s">
        <v>10</v>
      </c>
      <c r="B75" s="145">
        <v>18</v>
      </c>
      <c r="C75" s="146"/>
      <c r="D75" s="146"/>
      <c r="E75" s="178"/>
      <c r="F75" s="178"/>
      <c r="G75" s="149"/>
      <c r="H75" s="255"/>
      <c r="I75" s="268"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J75" s="253"/>
      <c r="K75" s="253"/>
      <c r="L75" s="280"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M75" s="151"/>
      <c r="N75" s="41"/>
      <c r="O75" s="274" t="str">
        <f t="shared" si="12"/>
        <v/>
      </c>
      <c r="P75" s="257"/>
      <c r="Q75" s="268"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R75" s="269" t="str">
        <f t="shared" si="13"/>
        <v/>
      </c>
      <c r="S75" s="270" t="str">
        <f t="shared" si="14"/>
        <v/>
      </c>
      <c r="T75" s="268"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U75" s="269" t="str">
        <f t="shared" si="15"/>
        <v/>
      </c>
      <c r="V75" s="271" t="str">
        <f t="shared" si="16"/>
        <v/>
      </c>
      <c r="W75" s="272" t="str">
        <f t="shared" si="17"/>
        <v/>
      </c>
      <c r="X75" s="258"/>
    </row>
    <row r="76" spans="1:24" ht="18" customHeight="1" x14ac:dyDescent="0.2">
      <c r="A76" s="139" t="s">
        <v>10</v>
      </c>
      <c r="B76" s="145">
        <v>19</v>
      </c>
      <c r="C76" s="146"/>
      <c r="D76" s="146"/>
      <c r="E76" s="178"/>
      <c r="F76" s="178"/>
      <c r="G76" s="149"/>
      <c r="H76" s="255"/>
      <c r="I76" s="268" t="str">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
      </c>
      <c r="J76" s="253"/>
      <c r="K76" s="253"/>
      <c r="L76" s="280" t="str">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
      </c>
      <c r="M76" s="151"/>
      <c r="N76" s="41"/>
      <c r="O76" s="274" t="str">
        <f t="shared" si="12"/>
        <v/>
      </c>
      <c r="P76" s="257"/>
      <c r="Q76" s="268" t="str">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
      </c>
      <c r="R76" s="269" t="str">
        <f t="shared" si="13"/>
        <v/>
      </c>
      <c r="S76" s="270" t="str">
        <f t="shared" si="14"/>
        <v/>
      </c>
      <c r="T76" s="268" t="str">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
      </c>
      <c r="U76" s="269" t="str">
        <f t="shared" si="15"/>
        <v/>
      </c>
      <c r="V76" s="271" t="str">
        <f t="shared" si="16"/>
        <v/>
      </c>
      <c r="W76" s="272" t="str">
        <f t="shared" si="17"/>
        <v/>
      </c>
      <c r="X76" s="258"/>
    </row>
    <row r="77" spans="1:24" ht="18" customHeight="1" x14ac:dyDescent="0.2">
      <c r="A77" s="139" t="s">
        <v>10</v>
      </c>
      <c r="B77" s="145">
        <v>20</v>
      </c>
      <c r="C77" s="146"/>
      <c r="D77" s="233">
        <v>44953</v>
      </c>
      <c r="E77" s="142"/>
      <c r="F77" s="264"/>
      <c r="G77" s="264">
        <v>500</v>
      </c>
      <c r="H77" s="267" t="s">
        <v>269</v>
      </c>
      <c r="I77" s="268">
        <f>IF(G77="","",IF(H77='換算レート表(レートチェック用)'!$C$8,VLOOKUP(D77,'換算レート表(レートチェック用)'!$B$9:$E$26,2,TRUE),IF(H77='換算レート表(レートチェック用)'!$D$8,VLOOKUP(D77,'換算レート表(レートチェック用)'!$B$9:$E$26,3,TRUE),IF(H77='換算レート表(レートチェック用)'!$E$8,VLOOKUP(D77,'換算レート表(レートチェック用)'!$B$9:$E$26,4,TRUE),IF(OR(H77="JPY",H77="円"),1,0)))))</f>
        <v>620.91999999999996</v>
      </c>
      <c r="J77" s="314">
        <f>ROUNDDOWN(G77/I77,2)</f>
        <v>0.8</v>
      </c>
      <c r="K77" s="263" t="s">
        <v>256</v>
      </c>
      <c r="L77" s="280">
        <f>IF(J77="","",IF(K77='換算レート表(レートチェック用)'!$C$8,VLOOKUP(D77,'換算レート表(レートチェック用)'!$B$9:$E$26,2,TRUE),IF(K77='換算レート表(レートチェック用)'!$D$8,VLOOKUP(D77,'換算レート表(レートチェック用)'!$B$9:$E$26,3,TRUE),IF(K77='換算レート表(レートチェック用)'!$E$8,VLOOKUP(D77,'換算レート表(レートチェック用)'!$B$9:$E$26,4,TRUE),IF(OR(K77="JPY",K77="円"),1,0)))))</f>
        <v>130.72999999999999</v>
      </c>
      <c r="M77" s="265">
        <f>ROUNDDOWN(L77*J77,0)</f>
        <v>104</v>
      </c>
      <c r="N77" s="41"/>
      <c r="O77" s="274" t="str">
        <f t="shared" si="12"/>
        <v>○</v>
      </c>
      <c r="P77" s="257"/>
      <c r="Q77" s="268">
        <f>IF(G77="","",IF(H77='換算レート表(レートチェック用)'!$C$8,VLOOKUP(D77,'換算レート表(レートチェック用)'!$B$9:$E$26,2,TRUE),IF(H77='換算レート表(レートチェック用)'!$D$8,VLOOKUP(D77,'換算レート表(レートチェック用)'!$B$9:$E$26,3,TRUE),IF(H77='換算レート表(レートチェック用)'!$E$8,VLOOKUP(D77,'換算レート表(レートチェック用)'!$B$9:$E$26,4,TRUE),IF(OR(H77="JPY",H77="円"),1,0)))))</f>
        <v>620.91999999999996</v>
      </c>
      <c r="R77" s="269" t="str">
        <f t="shared" si="13"/>
        <v>〇</v>
      </c>
      <c r="S77" s="270">
        <f t="shared" si="14"/>
        <v>0.8</v>
      </c>
      <c r="T77" s="268">
        <f>IF(J77="","",IF(K77='換算レート表(レートチェック用)'!$C$8,VLOOKUP(D77,'換算レート表(レートチェック用)'!$B$9:$E$26,2,TRUE),IF(K77='換算レート表(レートチェック用)'!$D$8,VLOOKUP(D77,'換算レート表(レートチェック用)'!$B$9:$E$26,3,TRUE),IF(K77='換算レート表(レートチェック用)'!$E$8,VLOOKUP(D77,'換算レート表(レートチェック用)'!$B$9:$E$26,4,TRUE),IF(OR(K77="JPY",K77="円"),1,0)))))</f>
        <v>130.72999999999999</v>
      </c>
      <c r="U77" s="269" t="str">
        <f t="shared" si="15"/>
        <v>〇</v>
      </c>
      <c r="V77" s="271">
        <f t="shared" si="16"/>
        <v>104</v>
      </c>
      <c r="W77" s="272">
        <f t="shared" si="17"/>
        <v>0</v>
      </c>
      <c r="X77" s="258"/>
    </row>
    <row r="78" spans="1:24" ht="18" customHeight="1" thickBot="1" x14ac:dyDescent="0.25">
      <c r="A78" s="336" t="s">
        <v>236</v>
      </c>
      <c r="B78" s="337"/>
      <c r="C78" s="337"/>
      <c r="D78" s="337"/>
      <c r="E78" s="337"/>
      <c r="F78" s="337"/>
      <c r="G78" s="337"/>
      <c r="H78" s="337"/>
      <c r="I78" s="337"/>
      <c r="J78" s="337"/>
      <c r="K78" s="337"/>
      <c r="L78" s="337"/>
      <c r="M78" s="174">
        <f>SUM(M58:M77)</f>
        <v>208</v>
      </c>
      <c r="N78" s="41"/>
      <c r="O78" s="127"/>
    </row>
    <row r="79" spans="1:24" ht="18" customHeight="1" thickTop="1" x14ac:dyDescent="0.2">
      <c r="C79" s="127"/>
      <c r="D79" s="127"/>
      <c r="E79" s="185"/>
      <c r="F79" s="185"/>
      <c r="G79" s="154"/>
      <c r="M79" s="154"/>
      <c r="N79" s="41"/>
      <c r="O79" s="127"/>
    </row>
    <row r="80" spans="1:24" ht="18" customHeight="1" x14ac:dyDescent="0.2">
      <c r="A80" s="156" t="s">
        <v>45</v>
      </c>
      <c r="B80" s="157" t="s">
        <v>235</v>
      </c>
      <c r="C80" s="157"/>
      <c r="D80" s="157"/>
      <c r="E80" s="177"/>
      <c r="F80" s="177"/>
      <c r="G80" s="158"/>
      <c r="H80" s="158"/>
      <c r="I80" s="158"/>
      <c r="J80" s="158"/>
      <c r="K80" s="158"/>
      <c r="L80" s="158"/>
      <c r="M80" s="159"/>
      <c r="O80" s="127"/>
    </row>
    <row r="81" spans="1:24" s="138" customFormat="1" ht="18" customHeight="1" x14ac:dyDescent="0.2">
      <c r="A81" s="346" t="s">
        <v>9</v>
      </c>
      <c r="B81" s="344" t="s">
        <v>0</v>
      </c>
      <c r="C81" s="344" t="s">
        <v>1</v>
      </c>
      <c r="D81" s="344" t="s">
        <v>5</v>
      </c>
      <c r="E81" s="361" t="s">
        <v>2</v>
      </c>
      <c r="F81" s="362"/>
      <c r="G81" s="358" t="s">
        <v>19</v>
      </c>
      <c r="H81" s="344" t="s">
        <v>271</v>
      </c>
      <c r="I81" s="356" t="s">
        <v>258</v>
      </c>
      <c r="J81" s="358" t="s">
        <v>19</v>
      </c>
      <c r="K81" s="348" t="s">
        <v>257</v>
      </c>
      <c r="L81" s="350" t="s">
        <v>259</v>
      </c>
      <c r="M81" s="342" t="s">
        <v>46</v>
      </c>
      <c r="O81" s="346" t="s">
        <v>249</v>
      </c>
      <c r="P81" s="348" t="s">
        <v>250</v>
      </c>
      <c r="Q81" s="350" t="s">
        <v>258</v>
      </c>
      <c r="R81" s="344" t="s">
        <v>260</v>
      </c>
      <c r="S81" s="344" t="s">
        <v>262</v>
      </c>
      <c r="T81" s="344" t="s">
        <v>259</v>
      </c>
      <c r="U81" s="344" t="s">
        <v>260</v>
      </c>
      <c r="V81" s="344" t="s">
        <v>263</v>
      </c>
      <c r="W81" s="344" t="s">
        <v>264</v>
      </c>
      <c r="X81" s="342" t="s">
        <v>250</v>
      </c>
    </row>
    <row r="82" spans="1:24" s="138" customFormat="1" ht="48.6" x14ac:dyDescent="0.2">
      <c r="A82" s="347"/>
      <c r="B82" s="345"/>
      <c r="C82" s="345"/>
      <c r="D82" s="345"/>
      <c r="E82" s="135" t="s">
        <v>52</v>
      </c>
      <c r="F82" s="135" t="s">
        <v>190</v>
      </c>
      <c r="G82" s="359"/>
      <c r="H82" s="345"/>
      <c r="I82" s="357"/>
      <c r="J82" s="359"/>
      <c r="K82" s="349"/>
      <c r="L82" s="351"/>
      <c r="M82" s="343"/>
      <c r="O82" s="347"/>
      <c r="P82" s="349"/>
      <c r="Q82" s="351"/>
      <c r="R82" s="345"/>
      <c r="S82" s="345"/>
      <c r="T82" s="345"/>
      <c r="U82" s="345"/>
      <c r="V82" s="345"/>
      <c r="W82" s="345"/>
      <c r="X82" s="343"/>
    </row>
    <row r="83" spans="1:24" ht="18" customHeight="1" x14ac:dyDescent="0.2">
      <c r="A83" s="139" t="s">
        <v>10</v>
      </c>
      <c r="B83" s="140">
        <v>1</v>
      </c>
      <c r="C83" s="141"/>
      <c r="D83" s="233">
        <v>44953</v>
      </c>
      <c r="E83" s="142"/>
      <c r="F83" s="264"/>
      <c r="G83" s="264">
        <v>500</v>
      </c>
      <c r="H83" s="267" t="s">
        <v>269</v>
      </c>
      <c r="I83" s="268">
        <f>IF(G83="","",IF(H83='換算レート表(レートチェック用)'!$C$8,VLOOKUP(D83,'換算レート表(レートチェック用)'!$B$9:$E$26,2,TRUE),IF(H83='換算レート表(レートチェック用)'!$D$8,VLOOKUP(D83,'換算レート表(レートチェック用)'!$B$9:$E$26,3,TRUE),IF(H83='換算レート表(レートチェック用)'!$E$8,VLOOKUP(D83,'換算レート表(レートチェック用)'!$B$9:$E$26,4,TRUE),IF(OR(H83="JPY",H83="円"),1,0)))))</f>
        <v>620.91999999999996</v>
      </c>
      <c r="J83" s="314">
        <f>ROUNDDOWN(G83/I83,2)</f>
        <v>0.8</v>
      </c>
      <c r="K83" s="263" t="s">
        <v>256</v>
      </c>
      <c r="L83" s="280">
        <f>IF(J83="","",IF(K83='換算レート表(レートチェック用)'!$C$8,VLOOKUP(D83,'換算レート表(レートチェック用)'!$B$9:$E$26,2,TRUE),IF(K83='換算レート表(レートチェック用)'!$D$8,VLOOKUP(D83,'換算レート表(レートチェック用)'!$B$9:$E$26,3,TRUE),IF(K83='換算レート表(レートチェック用)'!$E$8,VLOOKUP(D83,'換算レート表(レートチェック用)'!$B$9:$E$26,4,TRUE),IF(OR(K83="JPY",K83="円"),1,0)))))</f>
        <v>130.72999999999999</v>
      </c>
      <c r="M83" s="265">
        <f>ROUNDDOWN(L83*J83,0)</f>
        <v>104</v>
      </c>
      <c r="N83" s="41"/>
      <c r="O83" s="274" t="str">
        <f t="shared" ref="O83:O102" si="18">IF(D83="","",IF(AND($P$3&lt;=D83,$P$4&gt;=D83),"○","×"))</f>
        <v>○</v>
      </c>
      <c r="P83" s="257"/>
      <c r="Q83" s="268">
        <f>IF(G83="","",IF(H83='換算レート表(レートチェック用)'!$C$8,VLOOKUP(D83,'換算レート表(レートチェック用)'!$B$9:$E$26,2,TRUE),IF(H83='換算レート表(レートチェック用)'!$D$8,VLOOKUP(D83,'換算レート表(レートチェック用)'!$B$9:$E$26,3,TRUE),IF(H83='換算レート表(レートチェック用)'!$E$8,VLOOKUP(D83,'換算レート表(レートチェック用)'!$B$9:$E$26,4,TRUE),IF(OR(H83="JPY",H83="円"),1,0)))))</f>
        <v>620.91999999999996</v>
      </c>
      <c r="R83" s="269" t="str">
        <f t="shared" ref="R83:R102" si="19">IF(G83="","",IF(I83=Q83,"〇","×"))</f>
        <v>〇</v>
      </c>
      <c r="S83" s="270">
        <f t="shared" ref="S83:S102" si="20">IF(J83="","",ROUNDDOWN(G83/Q83,2))</f>
        <v>0.8</v>
      </c>
      <c r="T83" s="268">
        <f>IF(J83="","",IF(K83='換算レート表(レートチェック用)'!$C$8,VLOOKUP(D83,'換算レート表(レートチェック用)'!$B$9:$E$26,2,TRUE),IF(K83='換算レート表(レートチェック用)'!$D$8,VLOOKUP(D83,'換算レート表(レートチェック用)'!$B$9:$E$26,3,TRUE),IF(K83='換算レート表(レートチェック用)'!$E$8,VLOOKUP(D83,'換算レート表(レートチェック用)'!$B$9:$E$26,4,TRUE),IF(OR(K83="JPY",K83="円"),1,0)))))</f>
        <v>130.72999999999999</v>
      </c>
      <c r="U83" s="269" t="str">
        <f t="shared" ref="U83:U102" si="21">IF(J83="","",IF(L83=T83,"〇","×"))</f>
        <v>〇</v>
      </c>
      <c r="V83" s="271">
        <f t="shared" ref="V83:V102" si="22">IF(G83="","",IF(J83="",ROUNDDOWN(G83*Q83,0),ROUNDDOWN(S83*T83,0)))</f>
        <v>104</v>
      </c>
      <c r="W83" s="272">
        <f t="shared" ref="W83:W102" si="23">IF(G83="","",M83-V83)</f>
        <v>0</v>
      </c>
      <c r="X83" s="258"/>
    </row>
    <row r="84" spans="1:24" ht="18" customHeight="1" x14ac:dyDescent="0.2">
      <c r="A84" s="139" t="s">
        <v>10</v>
      </c>
      <c r="B84" s="145">
        <v>2</v>
      </c>
      <c r="C84" s="146"/>
      <c r="D84" s="146"/>
      <c r="E84" s="178"/>
      <c r="F84" s="178"/>
      <c r="G84" s="149"/>
      <c r="H84" s="255"/>
      <c r="I84" s="268" t="str">
        <f>IF(G84="","",IF(H84='換算レート表(レートチェック用)'!$C$8,VLOOKUP(D84,'換算レート表(レートチェック用)'!$B$9:$E$26,2,TRUE),IF(H84='換算レート表(レートチェック用)'!$D$8,VLOOKUP(D84,'換算レート表(レートチェック用)'!$B$9:$E$26,3,TRUE),IF(H84='換算レート表(レートチェック用)'!$E$8,VLOOKUP(D84,'換算レート表(レートチェック用)'!$B$9:$E$26,4,TRUE),IF(OR(H84="JPY",H84="円"),1,0)))))</f>
        <v/>
      </c>
      <c r="J84" s="253"/>
      <c r="K84" s="253"/>
      <c r="L84" s="280" t="str">
        <f>IF(J84="","",IF(K84='換算レート表(レートチェック用)'!$C$8,VLOOKUP(D84,'換算レート表(レートチェック用)'!$B$9:$E$26,2,TRUE),IF(K84='換算レート表(レートチェック用)'!$D$8,VLOOKUP(D84,'換算レート表(レートチェック用)'!$B$9:$E$26,3,TRUE),IF(K84='換算レート表(レートチェック用)'!$E$8,VLOOKUP(D84,'換算レート表(レートチェック用)'!$B$9:$E$26,4,TRUE),IF(OR(K84="JPY",K84="円"),1,0)))))</f>
        <v/>
      </c>
      <c r="M84" s="151"/>
      <c r="N84" s="41"/>
      <c r="O84" s="274" t="str">
        <f t="shared" si="18"/>
        <v/>
      </c>
      <c r="P84" s="257"/>
      <c r="Q84" s="268" t="str">
        <f>IF(G84="","",IF(H84='換算レート表(レートチェック用)'!$C$8,VLOOKUP(D84,'換算レート表(レートチェック用)'!$B$9:$E$26,2,TRUE),IF(H84='換算レート表(レートチェック用)'!$D$8,VLOOKUP(D84,'換算レート表(レートチェック用)'!$B$9:$E$26,3,TRUE),IF(H84='換算レート表(レートチェック用)'!$E$8,VLOOKUP(D84,'換算レート表(レートチェック用)'!$B$9:$E$26,4,TRUE),IF(OR(H84="JPY",H84="円"),1,0)))))</f>
        <v/>
      </c>
      <c r="R84" s="269" t="str">
        <f t="shared" si="19"/>
        <v/>
      </c>
      <c r="S84" s="270" t="str">
        <f t="shared" si="20"/>
        <v/>
      </c>
      <c r="T84" s="268" t="str">
        <f>IF(J84="","",IF(K84='換算レート表(レートチェック用)'!$C$8,VLOOKUP(D84,'換算レート表(レートチェック用)'!$B$9:$E$26,2,TRUE),IF(K84='換算レート表(レートチェック用)'!$D$8,VLOOKUP(D84,'換算レート表(レートチェック用)'!$B$9:$E$26,3,TRUE),IF(K84='換算レート表(レートチェック用)'!$E$8,VLOOKUP(D84,'換算レート表(レートチェック用)'!$B$9:$E$26,4,TRUE),IF(OR(K84="JPY",K84="円"),1,0)))))</f>
        <v/>
      </c>
      <c r="U84" s="269" t="str">
        <f t="shared" si="21"/>
        <v/>
      </c>
      <c r="V84" s="271" t="str">
        <f t="shared" si="22"/>
        <v/>
      </c>
      <c r="W84" s="272" t="str">
        <f t="shared" si="23"/>
        <v/>
      </c>
      <c r="X84" s="258"/>
    </row>
    <row r="85" spans="1:24" ht="18" customHeight="1" x14ac:dyDescent="0.2">
      <c r="A85" s="139" t="s">
        <v>10</v>
      </c>
      <c r="B85" s="145">
        <v>3</v>
      </c>
      <c r="C85" s="146"/>
      <c r="D85" s="146"/>
      <c r="E85" s="178"/>
      <c r="F85" s="178"/>
      <c r="G85" s="149"/>
      <c r="H85" s="255"/>
      <c r="I85" s="268" t="str">
        <f>IF(G85="","",IF(H85='換算レート表(レートチェック用)'!$C$8,VLOOKUP(D85,'換算レート表(レートチェック用)'!$B$9:$E$26,2,TRUE),IF(H85='換算レート表(レートチェック用)'!$D$8,VLOOKUP(D85,'換算レート表(レートチェック用)'!$B$9:$E$26,3,TRUE),IF(H85='換算レート表(レートチェック用)'!$E$8,VLOOKUP(D85,'換算レート表(レートチェック用)'!$B$9:$E$26,4,TRUE),IF(OR(H85="JPY",H85="円"),1,0)))))</f>
        <v/>
      </c>
      <c r="J85" s="253"/>
      <c r="K85" s="253"/>
      <c r="L85" s="280" t="str">
        <f>IF(J85="","",IF(K85='換算レート表(レートチェック用)'!$C$8,VLOOKUP(D85,'換算レート表(レートチェック用)'!$B$9:$E$26,2,TRUE),IF(K85='換算レート表(レートチェック用)'!$D$8,VLOOKUP(D85,'換算レート表(レートチェック用)'!$B$9:$E$26,3,TRUE),IF(K85='換算レート表(レートチェック用)'!$E$8,VLOOKUP(D85,'換算レート表(レートチェック用)'!$B$9:$E$26,4,TRUE),IF(OR(K85="JPY",K85="円"),1,0)))))</f>
        <v/>
      </c>
      <c r="M85" s="151"/>
      <c r="N85" s="41"/>
      <c r="O85" s="274" t="str">
        <f t="shared" si="18"/>
        <v/>
      </c>
      <c r="P85" s="257"/>
      <c r="Q85" s="268" t="str">
        <f>IF(G85="","",IF(H85='換算レート表(レートチェック用)'!$C$8,VLOOKUP(D85,'換算レート表(レートチェック用)'!$B$9:$E$26,2,TRUE),IF(H85='換算レート表(レートチェック用)'!$D$8,VLOOKUP(D85,'換算レート表(レートチェック用)'!$B$9:$E$26,3,TRUE),IF(H85='換算レート表(レートチェック用)'!$E$8,VLOOKUP(D85,'換算レート表(レートチェック用)'!$B$9:$E$26,4,TRUE),IF(OR(H85="JPY",H85="円"),1,0)))))</f>
        <v/>
      </c>
      <c r="R85" s="269" t="str">
        <f t="shared" si="19"/>
        <v/>
      </c>
      <c r="S85" s="270" t="str">
        <f t="shared" si="20"/>
        <v/>
      </c>
      <c r="T85" s="268" t="str">
        <f>IF(J85="","",IF(K85='換算レート表(レートチェック用)'!$C$8,VLOOKUP(D85,'換算レート表(レートチェック用)'!$B$9:$E$26,2,TRUE),IF(K85='換算レート表(レートチェック用)'!$D$8,VLOOKUP(D85,'換算レート表(レートチェック用)'!$B$9:$E$26,3,TRUE),IF(K85='換算レート表(レートチェック用)'!$E$8,VLOOKUP(D85,'換算レート表(レートチェック用)'!$B$9:$E$26,4,TRUE),IF(OR(K85="JPY",K85="円"),1,0)))))</f>
        <v/>
      </c>
      <c r="U85" s="269" t="str">
        <f t="shared" si="21"/>
        <v/>
      </c>
      <c r="V85" s="271" t="str">
        <f t="shared" si="22"/>
        <v/>
      </c>
      <c r="W85" s="272" t="str">
        <f t="shared" si="23"/>
        <v/>
      </c>
      <c r="X85" s="258"/>
    </row>
    <row r="86" spans="1:24" ht="18" customHeight="1" x14ac:dyDescent="0.2">
      <c r="A86" s="139" t="s">
        <v>10</v>
      </c>
      <c r="B86" s="145">
        <v>4</v>
      </c>
      <c r="C86" s="146"/>
      <c r="D86" s="146"/>
      <c r="E86" s="179"/>
      <c r="F86" s="179"/>
      <c r="G86" s="149"/>
      <c r="H86" s="255"/>
      <c r="I86" s="268" t="str">
        <f>IF(G86="","",IF(H86='換算レート表(レートチェック用)'!$C$8,VLOOKUP(D86,'換算レート表(レートチェック用)'!$B$9:$E$26,2,TRUE),IF(H86='換算レート表(レートチェック用)'!$D$8,VLOOKUP(D86,'換算レート表(レートチェック用)'!$B$9:$E$26,3,TRUE),IF(H86='換算レート表(レートチェック用)'!$E$8,VLOOKUP(D86,'換算レート表(レートチェック用)'!$B$9:$E$26,4,TRUE),IF(OR(H86="JPY",H86="円"),1,0)))))</f>
        <v/>
      </c>
      <c r="J86" s="253"/>
      <c r="K86" s="253"/>
      <c r="L86" s="280" t="str">
        <f>IF(J86="","",IF(K86='換算レート表(レートチェック用)'!$C$8,VLOOKUP(D86,'換算レート表(レートチェック用)'!$B$9:$E$26,2,TRUE),IF(K86='換算レート表(レートチェック用)'!$D$8,VLOOKUP(D86,'換算レート表(レートチェック用)'!$B$9:$E$26,3,TRUE),IF(K86='換算レート表(レートチェック用)'!$E$8,VLOOKUP(D86,'換算レート表(レートチェック用)'!$B$9:$E$26,4,TRUE),IF(OR(K86="JPY",K86="円"),1,0)))))</f>
        <v/>
      </c>
      <c r="M86" s="151"/>
      <c r="N86" s="41"/>
      <c r="O86" s="274" t="str">
        <f t="shared" si="18"/>
        <v/>
      </c>
      <c r="P86" s="257"/>
      <c r="Q86" s="268" t="str">
        <f>IF(G86="","",IF(H86='換算レート表(レートチェック用)'!$C$8,VLOOKUP(D86,'換算レート表(レートチェック用)'!$B$9:$E$26,2,TRUE),IF(H86='換算レート表(レートチェック用)'!$D$8,VLOOKUP(D86,'換算レート表(レートチェック用)'!$B$9:$E$26,3,TRUE),IF(H86='換算レート表(レートチェック用)'!$E$8,VLOOKUP(D86,'換算レート表(レートチェック用)'!$B$9:$E$26,4,TRUE),IF(OR(H86="JPY",H86="円"),1,0)))))</f>
        <v/>
      </c>
      <c r="R86" s="269" t="str">
        <f t="shared" si="19"/>
        <v/>
      </c>
      <c r="S86" s="270" t="str">
        <f t="shared" si="20"/>
        <v/>
      </c>
      <c r="T86" s="268" t="str">
        <f>IF(J86="","",IF(K86='換算レート表(レートチェック用)'!$C$8,VLOOKUP(D86,'換算レート表(レートチェック用)'!$B$9:$E$26,2,TRUE),IF(K86='換算レート表(レートチェック用)'!$D$8,VLOOKUP(D86,'換算レート表(レートチェック用)'!$B$9:$E$26,3,TRUE),IF(K86='換算レート表(レートチェック用)'!$E$8,VLOOKUP(D86,'換算レート表(レートチェック用)'!$B$9:$E$26,4,TRUE),IF(OR(K86="JPY",K86="円"),1,0)))))</f>
        <v/>
      </c>
      <c r="U86" s="269" t="str">
        <f t="shared" si="21"/>
        <v/>
      </c>
      <c r="V86" s="271" t="str">
        <f t="shared" si="22"/>
        <v/>
      </c>
      <c r="W86" s="272" t="str">
        <f t="shared" si="23"/>
        <v/>
      </c>
      <c r="X86" s="258"/>
    </row>
    <row r="87" spans="1:24" ht="18" customHeight="1" x14ac:dyDescent="0.2">
      <c r="A87" s="139" t="s">
        <v>10</v>
      </c>
      <c r="B87" s="145">
        <v>5</v>
      </c>
      <c r="C87" s="146"/>
      <c r="D87" s="146"/>
      <c r="E87" s="178"/>
      <c r="F87" s="178"/>
      <c r="G87" s="149"/>
      <c r="H87" s="255"/>
      <c r="I87" s="268" t="str">
        <f>IF(G87="","",IF(H87='換算レート表(レートチェック用)'!$C$8,VLOOKUP(D87,'換算レート表(レートチェック用)'!$B$9:$E$26,2,TRUE),IF(H87='換算レート表(レートチェック用)'!$D$8,VLOOKUP(D87,'換算レート表(レートチェック用)'!$B$9:$E$26,3,TRUE),IF(H87='換算レート表(レートチェック用)'!$E$8,VLOOKUP(D87,'換算レート表(レートチェック用)'!$B$9:$E$26,4,TRUE),IF(OR(H87="JPY",H87="円"),1,0)))))</f>
        <v/>
      </c>
      <c r="J87" s="253"/>
      <c r="K87" s="253"/>
      <c r="L87" s="280" t="str">
        <f>IF(J87="","",IF(K87='換算レート表(レートチェック用)'!$C$8,VLOOKUP(D87,'換算レート表(レートチェック用)'!$B$9:$E$26,2,TRUE),IF(K87='換算レート表(レートチェック用)'!$D$8,VLOOKUP(D87,'換算レート表(レートチェック用)'!$B$9:$E$26,3,TRUE),IF(K87='換算レート表(レートチェック用)'!$E$8,VLOOKUP(D87,'換算レート表(レートチェック用)'!$B$9:$E$26,4,TRUE),IF(OR(K87="JPY",K87="円"),1,0)))))</f>
        <v/>
      </c>
      <c r="M87" s="151"/>
      <c r="N87" s="41"/>
      <c r="O87" s="274" t="str">
        <f t="shared" si="18"/>
        <v/>
      </c>
      <c r="P87" s="257"/>
      <c r="Q87" s="268" t="str">
        <f>IF(G87="","",IF(H87='換算レート表(レートチェック用)'!$C$8,VLOOKUP(D87,'換算レート表(レートチェック用)'!$B$9:$E$26,2,TRUE),IF(H87='換算レート表(レートチェック用)'!$D$8,VLOOKUP(D87,'換算レート表(レートチェック用)'!$B$9:$E$26,3,TRUE),IF(H87='換算レート表(レートチェック用)'!$E$8,VLOOKUP(D87,'換算レート表(レートチェック用)'!$B$9:$E$26,4,TRUE),IF(OR(H87="JPY",H87="円"),1,0)))))</f>
        <v/>
      </c>
      <c r="R87" s="269" t="str">
        <f t="shared" si="19"/>
        <v/>
      </c>
      <c r="S87" s="270" t="str">
        <f t="shared" si="20"/>
        <v/>
      </c>
      <c r="T87" s="268" t="str">
        <f>IF(J87="","",IF(K87='換算レート表(レートチェック用)'!$C$8,VLOOKUP(D87,'換算レート表(レートチェック用)'!$B$9:$E$26,2,TRUE),IF(K87='換算レート表(レートチェック用)'!$D$8,VLOOKUP(D87,'換算レート表(レートチェック用)'!$B$9:$E$26,3,TRUE),IF(K87='換算レート表(レートチェック用)'!$E$8,VLOOKUP(D87,'換算レート表(レートチェック用)'!$B$9:$E$26,4,TRUE),IF(OR(K87="JPY",K87="円"),1,0)))))</f>
        <v/>
      </c>
      <c r="U87" s="269" t="str">
        <f t="shared" si="21"/>
        <v/>
      </c>
      <c r="V87" s="271" t="str">
        <f t="shared" si="22"/>
        <v/>
      </c>
      <c r="W87" s="272" t="str">
        <f t="shared" si="23"/>
        <v/>
      </c>
      <c r="X87" s="258"/>
    </row>
    <row r="88" spans="1:24" ht="18" customHeight="1" x14ac:dyDescent="0.2">
      <c r="A88" s="139" t="s">
        <v>10</v>
      </c>
      <c r="B88" s="145">
        <v>6</v>
      </c>
      <c r="C88" s="146"/>
      <c r="D88" s="146"/>
      <c r="E88" s="178"/>
      <c r="F88" s="178"/>
      <c r="G88" s="149"/>
      <c r="H88" s="255"/>
      <c r="I88" s="268" t="str">
        <f>IF(G88="","",IF(H88='換算レート表(レートチェック用)'!$C$8,VLOOKUP(D88,'換算レート表(レートチェック用)'!$B$9:$E$26,2,TRUE),IF(H88='換算レート表(レートチェック用)'!$D$8,VLOOKUP(D88,'換算レート表(レートチェック用)'!$B$9:$E$26,3,TRUE),IF(H88='換算レート表(レートチェック用)'!$E$8,VLOOKUP(D88,'換算レート表(レートチェック用)'!$B$9:$E$26,4,TRUE),IF(OR(H88="JPY",H88="円"),1,0)))))</f>
        <v/>
      </c>
      <c r="J88" s="253"/>
      <c r="K88" s="253"/>
      <c r="L88" s="280" t="str">
        <f>IF(J88="","",IF(K88='換算レート表(レートチェック用)'!$C$8,VLOOKUP(D88,'換算レート表(レートチェック用)'!$B$9:$E$26,2,TRUE),IF(K88='換算レート表(レートチェック用)'!$D$8,VLOOKUP(D88,'換算レート表(レートチェック用)'!$B$9:$E$26,3,TRUE),IF(K88='換算レート表(レートチェック用)'!$E$8,VLOOKUP(D88,'換算レート表(レートチェック用)'!$B$9:$E$26,4,TRUE),IF(OR(K88="JPY",K88="円"),1,0)))))</f>
        <v/>
      </c>
      <c r="M88" s="151"/>
      <c r="N88" s="41"/>
      <c r="O88" s="274" t="str">
        <f t="shared" si="18"/>
        <v/>
      </c>
      <c r="P88" s="257"/>
      <c r="Q88" s="268" t="str">
        <f>IF(G88="","",IF(H88='換算レート表(レートチェック用)'!$C$8,VLOOKUP(D88,'換算レート表(レートチェック用)'!$B$9:$E$26,2,TRUE),IF(H88='換算レート表(レートチェック用)'!$D$8,VLOOKUP(D88,'換算レート表(レートチェック用)'!$B$9:$E$26,3,TRUE),IF(H88='換算レート表(レートチェック用)'!$E$8,VLOOKUP(D88,'換算レート表(レートチェック用)'!$B$9:$E$26,4,TRUE),IF(OR(H88="JPY",H88="円"),1,0)))))</f>
        <v/>
      </c>
      <c r="R88" s="269" t="str">
        <f t="shared" si="19"/>
        <v/>
      </c>
      <c r="S88" s="270" t="str">
        <f t="shared" si="20"/>
        <v/>
      </c>
      <c r="T88" s="268" t="str">
        <f>IF(J88="","",IF(K88='換算レート表(レートチェック用)'!$C$8,VLOOKUP(D88,'換算レート表(レートチェック用)'!$B$9:$E$26,2,TRUE),IF(K88='換算レート表(レートチェック用)'!$D$8,VLOOKUP(D88,'換算レート表(レートチェック用)'!$B$9:$E$26,3,TRUE),IF(K88='換算レート表(レートチェック用)'!$E$8,VLOOKUP(D88,'換算レート表(レートチェック用)'!$B$9:$E$26,4,TRUE),IF(OR(K88="JPY",K88="円"),1,0)))))</f>
        <v/>
      </c>
      <c r="U88" s="269" t="str">
        <f t="shared" si="21"/>
        <v/>
      </c>
      <c r="V88" s="271" t="str">
        <f t="shared" si="22"/>
        <v/>
      </c>
      <c r="W88" s="272" t="str">
        <f t="shared" si="23"/>
        <v/>
      </c>
      <c r="X88" s="258"/>
    </row>
    <row r="89" spans="1:24" ht="18" customHeight="1" x14ac:dyDescent="0.2">
      <c r="A89" s="139" t="s">
        <v>10</v>
      </c>
      <c r="B89" s="145">
        <v>7</v>
      </c>
      <c r="C89" s="146"/>
      <c r="D89" s="146"/>
      <c r="E89" s="178"/>
      <c r="F89" s="178"/>
      <c r="G89" s="149"/>
      <c r="H89" s="255"/>
      <c r="I89" s="268" t="str">
        <f>IF(G89="","",IF(H89='換算レート表(レートチェック用)'!$C$8,VLOOKUP(D89,'換算レート表(レートチェック用)'!$B$9:$E$26,2,TRUE),IF(H89='換算レート表(レートチェック用)'!$D$8,VLOOKUP(D89,'換算レート表(レートチェック用)'!$B$9:$E$26,3,TRUE),IF(H89='換算レート表(レートチェック用)'!$E$8,VLOOKUP(D89,'換算レート表(レートチェック用)'!$B$9:$E$26,4,TRUE),IF(OR(H89="JPY",H89="円"),1,0)))))</f>
        <v/>
      </c>
      <c r="J89" s="253"/>
      <c r="K89" s="253"/>
      <c r="L89" s="280" t="str">
        <f>IF(J89="","",IF(K89='換算レート表(レートチェック用)'!$C$8,VLOOKUP(D89,'換算レート表(レートチェック用)'!$B$9:$E$26,2,TRUE),IF(K89='換算レート表(レートチェック用)'!$D$8,VLOOKUP(D89,'換算レート表(レートチェック用)'!$B$9:$E$26,3,TRUE),IF(K89='換算レート表(レートチェック用)'!$E$8,VLOOKUP(D89,'換算レート表(レートチェック用)'!$B$9:$E$26,4,TRUE),IF(OR(K89="JPY",K89="円"),1,0)))))</f>
        <v/>
      </c>
      <c r="M89" s="151"/>
      <c r="N89" s="41"/>
      <c r="O89" s="274" t="str">
        <f t="shared" si="18"/>
        <v/>
      </c>
      <c r="P89" s="257"/>
      <c r="Q89" s="268" t="str">
        <f>IF(G89="","",IF(H89='換算レート表(レートチェック用)'!$C$8,VLOOKUP(D89,'換算レート表(レートチェック用)'!$B$9:$E$26,2,TRUE),IF(H89='換算レート表(レートチェック用)'!$D$8,VLOOKUP(D89,'換算レート表(レートチェック用)'!$B$9:$E$26,3,TRUE),IF(H89='換算レート表(レートチェック用)'!$E$8,VLOOKUP(D89,'換算レート表(レートチェック用)'!$B$9:$E$26,4,TRUE),IF(OR(H89="JPY",H89="円"),1,0)))))</f>
        <v/>
      </c>
      <c r="R89" s="269" t="str">
        <f t="shared" si="19"/>
        <v/>
      </c>
      <c r="S89" s="270" t="str">
        <f t="shared" si="20"/>
        <v/>
      </c>
      <c r="T89" s="268" t="str">
        <f>IF(J89="","",IF(K89='換算レート表(レートチェック用)'!$C$8,VLOOKUP(D89,'換算レート表(レートチェック用)'!$B$9:$E$26,2,TRUE),IF(K89='換算レート表(レートチェック用)'!$D$8,VLOOKUP(D89,'換算レート表(レートチェック用)'!$B$9:$E$26,3,TRUE),IF(K89='換算レート表(レートチェック用)'!$E$8,VLOOKUP(D89,'換算レート表(レートチェック用)'!$B$9:$E$26,4,TRUE),IF(OR(K89="JPY",K89="円"),1,0)))))</f>
        <v/>
      </c>
      <c r="U89" s="269" t="str">
        <f t="shared" si="21"/>
        <v/>
      </c>
      <c r="V89" s="271" t="str">
        <f t="shared" si="22"/>
        <v/>
      </c>
      <c r="W89" s="272" t="str">
        <f t="shared" si="23"/>
        <v/>
      </c>
      <c r="X89" s="258"/>
    </row>
    <row r="90" spans="1:24" ht="18" customHeight="1" x14ac:dyDescent="0.2">
      <c r="A90" s="139" t="s">
        <v>10</v>
      </c>
      <c r="B90" s="145">
        <v>8</v>
      </c>
      <c r="C90" s="146"/>
      <c r="D90" s="146"/>
      <c r="E90" s="178"/>
      <c r="F90" s="178"/>
      <c r="G90" s="149"/>
      <c r="H90" s="255"/>
      <c r="I90" s="268" t="str">
        <f>IF(G90="","",IF(H90='換算レート表(レートチェック用)'!$C$8,VLOOKUP(D90,'換算レート表(レートチェック用)'!$B$9:$E$26,2,TRUE),IF(H90='換算レート表(レートチェック用)'!$D$8,VLOOKUP(D90,'換算レート表(レートチェック用)'!$B$9:$E$26,3,TRUE),IF(H90='換算レート表(レートチェック用)'!$E$8,VLOOKUP(D90,'換算レート表(レートチェック用)'!$B$9:$E$26,4,TRUE),IF(OR(H90="JPY",H90="円"),1,0)))))</f>
        <v/>
      </c>
      <c r="J90" s="253"/>
      <c r="K90" s="253"/>
      <c r="L90" s="280" t="str">
        <f>IF(J90="","",IF(K90='換算レート表(レートチェック用)'!$C$8,VLOOKUP(D90,'換算レート表(レートチェック用)'!$B$9:$E$26,2,TRUE),IF(K90='換算レート表(レートチェック用)'!$D$8,VLOOKUP(D90,'換算レート表(レートチェック用)'!$B$9:$E$26,3,TRUE),IF(K90='換算レート表(レートチェック用)'!$E$8,VLOOKUP(D90,'換算レート表(レートチェック用)'!$B$9:$E$26,4,TRUE),IF(OR(K90="JPY",K90="円"),1,0)))))</f>
        <v/>
      </c>
      <c r="M90" s="151"/>
      <c r="N90" s="41"/>
      <c r="O90" s="274" t="str">
        <f t="shared" si="18"/>
        <v/>
      </c>
      <c r="P90" s="257"/>
      <c r="Q90" s="268" t="str">
        <f>IF(G90="","",IF(H90='換算レート表(レートチェック用)'!$C$8,VLOOKUP(D90,'換算レート表(レートチェック用)'!$B$9:$E$26,2,TRUE),IF(H90='換算レート表(レートチェック用)'!$D$8,VLOOKUP(D90,'換算レート表(レートチェック用)'!$B$9:$E$26,3,TRUE),IF(H90='換算レート表(レートチェック用)'!$E$8,VLOOKUP(D90,'換算レート表(レートチェック用)'!$B$9:$E$26,4,TRUE),IF(OR(H90="JPY",H90="円"),1,0)))))</f>
        <v/>
      </c>
      <c r="R90" s="269" t="str">
        <f t="shared" si="19"/>
        <v/>
      </c>
      <c r="S90" s="270" t="str">
        <f t="shared" si="20"/>
        <v/>
      </c>
      <c r="T90" s="268" t="str">
        <f>IF(J90="","",IF(K90='換算レート表(レートチェック用)'!$C$8,VLOOKUP(D90,'換算レート表(レートチェック用)'!$B$9:$E$26,2,TRUE),IF(K90='換算レート表(レートチェック用)'!$D$8,VLOOKUP(D90,'換算レート表(レートチェック用)'!$B$9:$E$26,3,TRUE),IF(K90='換算レート表(レートチェック用)'!$E$8,VLOOKUP(D90,'換算レート表(レートチェック用)'!$B$9:$E$26,4,TRUE),IF(OR(K90="JPY",K90="円"),1,0)))))</f>
        <v/>
      </c>
      <c r="U90" s="269" t="str">
        <f t="shared" si="21"/>
        <v/>
      </c>
      <c r="V90" s="271" t="str">
        <f t="shared" si="22"/>
        <v/>
      </c>
      <c r="W90" s="272" t="str">
        <f t="shared" si="23"/>
        <v/>
      </c>
      <c r="X90" s="258"/>
    </row>
    <row r="91" spans="1:24" ht="18" customHeight="1" x14ac:dyDescent="0.2">
      <c r="A91" s="139" t="s">
        <v>10</v>
      </c>
      <c r="B91" s="145">
        <v>9</v>
      </c>
      <c r="C91" s="146"/>
      <c r="D91" s="146"/>
      <c r="E91" s="178"/>
      <c r="F91" s="178"/>
      <c r="G91" s="149"/>
      <c r="H91" s="255"/>
      <c r="I91" s="268" t="str">
        <f>IF(G91="","",IF(H91='換算レート表(レートチェック用)'!$C$8,VLOOKUP(D91,'換算レート表(レートチェック用)'!$B$9:$E$26,2,TRUE),IF(H91='換算レート表(レートチェック用)'!$D$8,VLOOKUP(D91,'換算レート表(レートチェック用)'!$B$9:$E$26,3,TRUE),IF(H91='換算レート表(レートチェック用)'!$E$8,VLOOKUP(D91,'換算レート表(レートチェック用)'!$B$9:$E$26,4,TRUE),IF(OR(H91="JPY",H91="円"),1,0)))))</f>
        <v/>
      </c>
      <c r="J91" s="253"/>
      <c r="K91" s="253"/>
      <c r="L91" s="280" t="str">
        <f>IF(J91="","",IF(K91='換算レート表(レートチェック用)'!$C$8,VLOOKUP(D91,'換算レート表(レートチェック用)'!$B$9:$E$26,2,TRUE),IF(K91='換算レート表(レートチェック用)'!$D$8,VLOOKUP(D91,'換算レート表(レートチェック用)'!$B$9:$E$26,3,TRUE),IF(K91='換算レート表(レートチェック用)'!$E$8,VLOOKUP(D91,'換算レート表(レートチェック用)'!$B$9:$E$26,4,TRUE),IF(OR(K91="JPY",K91="円"),1,0)))))</f>
        <v/>
      </c>
      <c r="M91" s="151"/>
      <c r="N91" s="41"/>
      <c r="O91" s="274" t="str">
        <f t="shared" si="18"/>
        <v/>
      </c>
      <c r="P91" s="257"/>
      <c r="Q91" s="268" t="str">
        <f>IF(G91="","",IF(H91='換算レート表(レートチェック用)'!$C$8,VLOOKUP(D91,'換算レート表(レートチェック用)'!$B$9:$E$26,2,TRUE),IF(H91='換算レート表(レートチェック用)'!$D$8,VLOOKUP(D91,'換算レート表(レートチェック用)'!$B$9:$E$26,3,TRUE),IF(H91='換算レート表(レートチェック用)'!$E$8,VLOOKUP(D91,'換算レート表(レートチェック用)'!$B$9:$E$26,4,TRUE),IF(OR(H91="JPY",H91="円"),1,0)))))</f>
        <v/>
      </c>
      <c r="R91" s="269" t="str">
        <f t="shared" si="19"/>
        <v/>
      </c>
      <c r="S91" s="270" t="str">
        <f t="shared" si="20"/>
        <v/>
      </c>
      <c r="T91" s="268" t="str">
        <f>IF(J91="","",IF(K91='換算レート表(レートチェック用)'!$C$8,VLOOKUP(D91,'換算レート表(レートチェック用)'!$B$9:$E$26,2,TRUE),IF(K91='換算レート表(レートチェック用)'!$D$8,VLOOKUP(D91,'換算レート表(レートチェック用)'!$B$9:$E$26,3,TRUE),IF(K91='換算レート表(レートチェック用)'!$E$8,VLOOKUP(D91,'換算レート表(レートチェック用)'!$B$9:$E$26,4,TRUE),IF(OR(K91="JPY",K91="円"),1,0)))))</f>
        <v/>
      </c>
      <c r="U91" s="269" t="str">
        <f t="shared" si="21"/>
        <v/>
      </c>
      <c r="V91" s="271" t="str">
        <f t="shared" si="22"/>
        <v/>
      </c>
      <c r="W91" s="272" t="str">
        <f t="shared" si="23"/>
        <v/>
      </c>
      <c r="X91" s="258"/>
    </row>
    <row r="92" spans="1:24" ht="18" customHeight="1" x14ac:dyDescent="0.2">
      <c r="A92" s="139" t="s">
        <v>10</v>
      </c>
      <c r="B92" s="145">
        <v>10</v>
      </c>
      <c r="C92" s="146"/>
      <c r="D92" s="146"/>
      <c r="E92" s="178"/>
      <c r="F92" s="178"/>
      <c r="G92" s="149"/>
      <c r="H92" s="255"/>
      <c r="I92" s="268" t="str">
        <f>IF(G92="","",IF(H92='換算レート表(レートチェック用)'!$C$8,VLOOKUP(D92,'換算レート表(レートチェック用)'!$B$9:$E$26,2,TRUE),IF(H92='換算レート表(レートチェック用)'!$D$8,VLOOKUP(D92,'換算レート表(レートチェック用)'!$B$9:$E$26,3,TRUE),IF(H92='換算レート表(レートチェック用)'!$E$8,VLOOKUP(D92,'換算レート表(レートチェック用)'!$B$9:$E$26,4,TRUE),IF(OR(H92="JPY",H92="円"),1,0)))))</f>
        <v/>
      </c>
      <c r="J92" s="253"/>
      <c r="K92" s="253"/>
      <c r="L92" s="280" t="str">
        <f>IF(J92="","",IF(K92='換算レート表(レートチェック用)'!$C$8,VLOOKUP(D92,'換算レート表(レートチェック用)'!$B$9:$E$26,2,TRUE),IF(K92='換算レート表(レートチェック用)'!$D$8,VLOOKUP(D92,'換算レート表(レートチェック用)'!$B$9:$E$26,3,TRUE),IF(K92='換算レート表(レートチェック用)'!$E$8,VLOOKUP(D92,'換算レート表(レートチェック用)'!$B$9:$E$26,4,TRUE),IF(OR(K92="JPY",K92="円"),1,0)))))</f>
        <v/>
      </c>
      <c r="M92" s="151"/>
      <c r="N92" s="41"/>
      <c r="O92" s="274" t="str">
        <f t="shared" si="18"/>
        <v/>
      </c>
      <c r="P92" s="257"/>
      <c r="Q92" s="268" t="str">
        <f>IF(G92="","",IF(H92='換算レート表(レートチェック用)'!$C$8,VLOOKUP(D92,'換算レート表(レートチェック用)'!$B$9:$E$26,2,TRUE),IF(H92='換算レート表(レートチェック用)'!$D$8,VLOOKUP(D92,'換算レート表(レートチェック用)'!$B$9:$E$26,3,TRUE),IF(H92='換算レート表(レートチェック用)'!$E$8,VLOOKUP(D92,'換算レート表(レートチェック用)'!$B$9:$E$26,4,TRUE),IF(OR(H92="JPY",H92="円"),1,0)))))</f>
        <v/>
      </c>
      <c r="R92" s="269" t="str">
        <f t="shared" si="19"/>
        <v/>
      </c>
      <c r="S92" s="270" t="str">
        <f t="shared" si="20"/>
        <v/>
      </c>
      <c r="T92" s="268" t="str">
        <f>IF(J92="","",IF(K92='換算レート表(レートチェック用)'!$C$8,VLOOKUP(D92,'換算レート表(レートチェック用)'!$B$9:$E$26,2,TRUE),IF(K92='換算レート表(レートチェック用)'!$D$8,VLOOKUP(D92,'換算レート表(レートチェック用)'!$B$9:$E$26,3,TRUE),IF(K92='換算レート表(レートチェック用)'!$E$8,VLOOKUP(D92,'換算レート表(レートチェック用)'!$B$9:$E$26,4,TRUE),IF(OR(K92="JPY",K92="円"),1,0)))))</f>
        <v/>
      </c>
      <c r="U92" s="269" t="str">
        <f t="shared" si="21"/>
        <v/>
      </c>
      <c r="V92" s="271" t="str">
        <f t="shared" si="22"/>
        <v/>
      </c>
      <c r="W92" s="272" t="str">
        <f t="shared" si="23"/>
        <v/>
      </c>
      <c r="X92" s="258"/>
    </row>
    <row r="93" spans="1:24" ht="18" customHeight="1" x14ac:dyDescent="0.2">
      <c r="A93" s="139" t="s">
        <v>10</v>
      </c>
      <c r="B93" s="145">
        <v>11</v>
      </c>
      <c r="C93" s="146"/>
      <c r="D93" s="146"/>
      <c r="E93" s="178"/>
      <c r="F93" s="178"/>
      <c r="G93" s="149"/>
      <c r="H93" s="255"/>
      <c r="I93" s="268" t="str">
        <f>IF(G93="","",IF(H93='換算レート表(レートチェック用)'!$C$8,VLOOKUP(D93,'換算レート表(レートチェック用)'!$B$9:$E$26,2,TRUE),IF(H93='換算レート表(レートチェック用)'!$D$8,VLOOKUP(D93,'換算レート表(レートチェック用)'!$B$9:$E$26,3,TRUE),IF(H93='換算レート表(レートチェック用)'!$E$8,VLOOKUP(D93,'換算レート表(レートチェック用)'!$B$9:$E$26,4,TRUE),IF(OR(H93="JPY",H93="円"),1,0)))))</f>
        <v/>
      </c>
      <c r="J93" s="253"/>
      <c r="K93" s="253"/>
      <c r="L93" s="280" t="str">
        <f>IF(J93="","",IF(K93='換算レート表(レートチェック用)'!$C$8,VLOOKUP(D93,'換算レート表(レートチェック用)'!$B$9:$E$26,2,TRUE),IF(K93='換算レート表(レートチェック用)'!$D$8,VLOOKUP(D93,'換算レート表(レートチェック用)'!$B$9:$E$26,3,TRUE),IF(K93='換算レート表(レートチェック用)'!$E$8,VLOOKUP(D93,'換算レート表(レートチェック用)'!$B$9:$E$26,4,TRUE),IF(OR(K93="JPY",K93="円"),1,0)))))</f>
        <v/>
      </c>
      <c r="M93" s="151"/>
      <c r="N93" s="41"/>
      <c r="O93" s="274" t="str">
        <f t="shared" si="18"/>
        <v/>
      </c>
      <c r="P93" s="257"/>
      <c r="Q93" s="268" t="str">
        <f>IF(G93="","",IF(H93='換算レート表(レートチェック用)'!$C$8,VLOOKUP(D93,'換算レート表(レートチェック用)'!$B$9:$E$26,2,TRUE),IF(H93='換算レート表(レートチェック用)'!$D$8,VLOOKUP(D93,'換算レート表(レートチェック用)'!$B$9:$E$26,3,TRUE),IF(H93='換算レート表(レートチェック用)'!$E$8,VLOOKUP(D93,'換算レート表(レートチェック用)'!$B$9:$E$26,4,TRUE),IF(OR(H93="JPY",H93="円"),1,0)))))</f>
        <v/>
      </c>
      <c r="R93" s="269" t="str">
        <f t="shared" si="19"/>
        <v/>
      </c>
      <c r="S93" s="270" t="str">
        <f t="shared" si="20"/>
        <v/>
      </c>
      <c r="T93" s="268" t="str">
        <f>IF(J93="","",IF(K93='換算レート表(レートチェック用)'!$C$8,VLOOKUP(D93,'換算レート表(レートチェック用)'!$B$9:$E$26,2,TRUE),IF(K93='換算レート表(レートチェック用)'!$D$8,VLOOKUP(D93,'換算レート表(レートチェック用)'!$B$9:$E$26,3,TRUE),IF(K93='換算レート表(レートチェック用)'!$E$8,VLOOKUP(D93,'換算レート表(レートチェック用)'!$B$9:$E$26,4,TRUE),IF(OR(K93="JPY",K93="円"),1,0)))))</f>
        <v/>
      </c>
      <c r="U93" s="269" t="str">
        <f t="shared" si="21"/>
        <v/>
      </c>
      <c r="V93" s="271" t="str">
        <f t="shared" si="22"/>
        <v/>
      </c>
      <c r="W93" s="272" t="str">
        <f t="shared" si="23"/>
        <v/>
      </c>
      <c r="X93" s="258"/>
    </row>
    <row r="94" spans="1:24" ht="18" customHeight="1" x14ac:dyDescent="0.2">
      <c r="A94" s="139" t="s">
        <v>10</v>
      </c>
      <c r="B94" s="145">
        <v>12</v>
      </c>
      <c r="C94" s="146"/>
      <c r="D94" s="146"/>
      <c r="E94" s="178"/>
      <c r="F94" s="178"/>
      <c r="G94" s="149"/>
      <c r="H94" s="255"/>
      <c r="I94" s="268" t="str">
        <f>IF(G94="","",IF(H94='換算レート表(レートチェック用)'!$C$8,VLOOKUP(D94,'換算レート表(レートチェック用)'!$B$9:$E$26,2,TRUE),IF(H94='換算レート表(レートチェック用)'!$D$8,VLOOKUP(D94,'換算レート表(レートチェック用)'!$B$9:$E$26,3,TRUE),IF(H94='換算レート表(レートチェック用)'!$E$8,VLOOKUP(D94,'換算レート表(レートチェック用)'!$B$9:$E$26,4,TRUE),IF(OR(H94="JPY",H94="円"),1,0)))))</f>
        <v/>
      </c>
      <c r="J94" s="253"/>
      <c r="K94" s="253"/>
      <c r="L94" s="280" t="str">
        <f>IF(J94="","",IF(K94='換算レート表(レートチェック用)'!$C$8,VLOOKUP(D94,'換算レート表(レートチェック用)'!$B$9:$E$26,2,TRUE),IF(K94='換算レート表(レートチェック用)'!$D$8,VLOOKUP(D94,'換算レート表(レートチェック用)'!$B$9:$E$26,3,TRUE),IF(K94='換算レート表(レートチェック用)'!$E$8,VLOOKUP(D94,'換算レート表(レートチェック用)'!$B$9:$E$26,4,TRUE),IF(OR(K94="JPY",K94="円"),1,0)))))</f>
        <v/>
      </c>
      <c r="M94" s="151"/>
      <c r="N94" s="41"/>
      <c r="O94" s="274" t="str">
        <f t="shared" si="18"/>
        <v/>
      </c>
      <c r="P94" s="257"/>
      <c r="Q94" s="268" t="str">
        <f>IF(G94="","",IF(H94='換算レート表(レートチェック用)'!$C$8,VLOOKUP(D94,'換算レート表(レートチェック用)'!$B$9:$E$26,2,TRUE),IF(H94='換算レート表(レートチェック用)'!$D$8,VLOOKUP(D94,'換算レート表(レートチェック用)'!$B$9:$E$26,3,TRUE),IF(H94='換算レート表(レートチェック用)'!$E$8,VLOOKUP(D94,'換算レート表(レートチェック用)'!$B$9:$E$26,4,TRUE),IF(OR(H94="JPY",H94="円"),1,0)))))</f>
        <v/>
      </c>
      <c r="R94" s="269" t="str">
        <f t="shared" si="19"/>
        <v/>
      </c>
      <c r="S94" s="270" t="str">
        <f t="shared" si="20"/>
        <v/>
      </c>
      <c r="T94" s="268" t="str">
        <f>IF(J94="","",IF(K94='換算レート表(レートチェック用)'!$C$8,VLOOKUP(D94,'換算レート表(レートチェック用)'!$B$9:$E$26,2,TRUE),IF(K94='換算レート表(レートチェック用)'!$D$8,VLOOKUP(D94,'換算レート表(レートチェック用)'!$B$9:$E$26,3,TRUE),IF(K94='換算レート表(レートチェック用)'!$E$8,VLOOKUP(D94,'換算レート表(レートチェック用)'!$B$9:$E$26,4,TRUE),IF(OR(K94="JPY",K94="円"),1,0)))))</f>
        <v/>
      </c>
      <c r="U94" s="269" t="str">
        <f t="shared" si="21"/>
        <v/>
      </c>
      <c r="V94" s="271" t="str">
        <f t="shared" si="22"/>
        <v/>
      </c>
      <c r="W94" s="272" t="str">
        <f t="shared" si="23"/>
        <v/>
      </c>
      <c r="X94" s="258"/>
    </row>
    <row r="95" spans="1:24" ht="18" customHeight="1" x14ac:dyDescent="0.2">
      <c r="A95" s="139" t="s">
        <v>10</v>
      </c>
      <c r="B95" s="145">
        <v>13</v>
      </c>
      <c r="C95" s="146"/>
      <c r="D95" s="146"/>
      <c r="E95" s="178"/>
      <c r="F95" s="178"/>
      <c r="G95" s="149"/>
      <c r="H95" s="255"/>
      <c r="I95" s="268" t="str">
        <f>IF(G95="","",IF(H95='換算レート表(レートチェック用)'!$C$8,VLOOKUP(D95,'換算レート表(レートチェック用)'!$B$9:$E$26,2,TRUE),IF(H95='換算レート表(レートチェック用)'!$D$8,VLOOKUP(D95,'換算レート表(レートチェック用)'!$B$9:$E$26,3,TRUE),IF(H95='換算レート表(レートチェック用)'!$E$8,VLOOKUP(D95,'換算レート表(レートチェック用)'!$B$9:$E$26,4,TRUE),IF(OR(H95="JPY",H95="円"),1,0)))))</f>
        <v/>
      </c>
      <c r="J95" s="253"/>
      <c r="K95" s="253"/>
      <c r="L95" s="280" t="str">
        <f>IF(J95="","",IF(K95='換算レート表(レートチェック用)'!$C$8,VLOOKUP(D95,'換算レート表(レートチェック用)'!$B$9:$E$26,2,TRUE),IF(K95='換算レート表(レートチェック用)'!$D$8,VLOOKUP(D95,'換算レート表(レートチェック用)'!$B$9:$E$26,3,TRUE),IF(K95='換算レート表(レートチェック用)'!$E$8,VLOOKUP(D95,'換算レート表(レートチェック用)'!$B$9:$E$26,4,TRUE),IF(OR(K95="JPY",K95="円"),1,0)))))</f>
        <v/>
      </c>
      <c r="M95" s="151"/>
      <c r="N95" s="41"/>
      <c r="O95" s="274" t="str">
        <f t="shared" si="18"/>
        <v/>
      </c>
      <c r="P95" s="257"/>
      <c r="Q95" s="268" t="str">
        <f>IF(G95="","",IF(H95='換算レート表(レートチェック用)'!$C$8,VLOOKUP(D95,'換算レート表(レートチェック用)'!$B$9:$E$26,2,TRUE),IF(H95='換算レート表(レートチェック用)'!$D$8,VLOOKUP(D95,'換算レート表(レートチェック用)'!$B$9:$E$26,3,TRUE),IF(H95='換算レート表(レートチェック用)'!$E$8,VLOOKUP(D95,'換算レート表(レートチェック用)'!$B$9:$E$26,4,TRUE),IF(OR(H95="JPY",H95="円"),1,0)))))</f>
        <v/>
      </c>
      <c r="R95" s="269" t="str">
        <f t="shared" si="19"/>
        <v/>
      </c>
      <c r="S95" s="270" t="str">
        <f t="shared" si="20"/>
        <v/>
      </c>
      <c r="T95" s="268" t="str">
        <f>IF(J95="","",IF(K95='換算レート表(レートチェック用)'!$C$8,VLOOKUP(D95,'換算レート表(レートチェック用)'!$B$9:$E$26,2,TRUE),IF(K95='換算レート表(レートチェック用)'!$D$8,VLOOKUP(D95,'換算レート表(レートチェック用)'!$B$9:$E$26,3,TRUE),IF(K95='換算レート表(レートチェック用)'!$E$8,VLOOKUP(D95,'換算レート表(レートチェック用)'!$B$9:$E$26,4,TRUE),IF(OR(K95="JPY",K95="円"),1,0)))))</f>
        <v/>
      </c>
      <c r="U95" s="269" t="str">
        <f t="shared" si="21"/>
        <v/>
      </c>
      <c r="V95" s="271" t="str">
        <f t="shared" si="22"/>
        <v/>
      </c>
      <c r="W95" s="272" t="str">
        <f t="shared" si="23"/>
        <v/>
      </c>
      <c r="X95" s="258"/>
    </row>
    <row r="96" spans="1:24" ht="18" customHeight="1" x14ac:dyDescent="0.2">
      <c r="A96" s="139" t="s">
        <v>10</v>
      </c>
      <c r="B96" s="145">
        <v>14</v>
      </c>
      <c r="C96" s="146"/>
      <c r="D96" s="146"/>
      <c r="E96" s="178"/>
      <c r="F96" s="178"/>
      <c r="G96" s="149"/>
      <c r="H96" s="255"/>
      <c r="I96" s="268" t="str">
        <f>IF(G96="","",IF(H96='換算レート表(レートチェック用)'!$C$8,VLOOKUP(D96,'換算レート表(レートチェック用)'!$B$9:$E$26,2,TRUE),IF(H96='換算レート表(レートチェック用)'!$D$8,VLOOKUP(D96,'換算レート表(レートチェック用)'!$B$9:$E$26,3,TRUE),IF(H96='換算レート表(レートチェック用)'!$E$8,VLOOKUP(D96,'換算レート表(レートチェック用)'!$B$9:$E$26,4,TRUE),IF(OR(H96="JPY",H96="円"),1,0)))))</f>
        <v/>
      </c>
      <c r="J96" s="253"/>
      <c r="K96" s="253"/>
      <c r="L96" s="280" t="str">
        <f>IF(J96="","",IF(K96='換算レート表(レートチェック用)'!$C$8,VLOOKUP(D96,'換算レート表(レートチェック用)'!$B$9:$E$26,2,TRUE),IF(K96='換算レート表(レートチェック用)'!$D$8,VLOOKUP(D96,'換算レート表(レートチェック用)'!$B$9:$E$26,3,TRUE),IF(K96='換算レート表(レートチェック用)'!$E$8,VLOOKUP(D96,'換算レート表(レートチェック用)'!$B$9:$E$26,4,TRUE),IF(OR(K96="JPY",K96="円"),1,0)))))</f>
        <v/>
      </c>
      <c r="M96" s="151"/>
      <c r="N96" s="41"/>
      <c r="O96" s="274" t="str">
        <f t="shared" si="18"/>
        <v/>
      </c>
      <c r="P96" s="257"/>
      <c r="Q96" s="268" t="str">
        <f>IF(G96="","",IF(H96='換算レート表(レートチェック用)'!$C$8,VLOOKUP(D96,'換算レート表(レートチェック用)'!$B$9:$E$26,2,TRUE),IF(H96='換算レート表(レートチェック用)'!$D$8,VLOOKUP(D96,'換算レート表(レートチェック用)'!$B$9:$E$26,3,TRUE),IF(H96='換算レート表(レートチェック用)'!$E$8,VLOOKUP(D96,'換算レート表(レートチェック用)'!$B$9:$E$26,4,TRUE),IF(OR(H96="JPY",H96="円"),1,0)))))</f>
        <v/>
      </c>
      <c r="R96" s="269" t="str">
        <f t="shared" si="19"/>
        <v/>
      </c>
      <c r="S96" s="270" t="str">
        <f t="shared" si="20"/>
        <v/>
      </c>
      <c r="T96" s="268" t="str">
        <f>IF(J96="","",IF(K96='換算レート表(レートチェック用)'!$C$8,VLOOKUP(D96,'換算レート表(レートチェック用)'!$B$9:$E$26,2,TRUE),IF(K96='換算レート表(レートチェック用)'!$D$8,VLOOKUP(D96,'換算レート表(レートチェック用)'!$B$9:$E$26,3,TRUE),IF(K96='換算レート表(レートチェック用)'!$E$8,VLOOKUP(D96,'換算レート表(レートチェック用)'!$B$9:$E$26,4,TRUE),IF(OR(K96="JPY",K96="円"),1,0)))))</f>
        <v/>
      </c>
      <c r="U96" s="269" t="str">
        <f t="shared" si="21"/>
        <v/>
      </c>
      <c r="V96" s="271" t="str">
        <f t="shared" si="22"/>
        <v/>
      </c>
      <c r="W96" s="272" t="str">
        <f t="shared" si="23"/>
        <v/>
      </c>
      <c r="X96" s="258"/>
    </row>
    <row r="97" spans="1:24" ht="18" customHeight="1" x14ac:dyDescent="0.2">
      <c r="A97" s="139" t="s">
        <v>10</v>
      </c>
      <c r="B97" s="145">
        <v>15</v>
      </c>
      <c r="C97" s="146"/>
      <c r="D97" s="146"/>
      <c r="E97" s="178"/>
      <c r="F97" s="178"/>
      <c r="G97" s="149"/>
      <c r="H97" s="255"/>
      <c r="I97" s="268" t="str">
        <f>IF(G97="","",IF(H97='換算レート表(レートチェック用)'!$C$8,VLOOKUP(D97,'換算レート表(レートチェック用)'!$B$9:$E$26,2,TRUE),IF(H97='換算レート表(レートチェック用)'!$D$8,VLOOKUP(D97,'換算レート表(レートチェック用)'!$B$9:$E$26,3,TRUE),IF(H97='換算レート表(レートチェック用)'!$E$8,VLOOKUP(D97,'換算レート表(レートチェック用)'!$B$9:$E$26,4,TRUE),IF(OR(H97="JPY",H97="円"),1,0)))))</f>
        <v/>
      </c>
      <c r="J97" s="253"/>
      <c r="K97" s="253"/>
      <c r="L97" s="280" t="str">
        <f>IF(J97="","",IF(K97='換算レート表(レートチェック用)'!$C$8,VLOOKUP(D97,'換算レート表(レートチェック用)'!$B$9:$E$26,2,TRUE),IF(K97='換算レート表(レートチェック用)'!$D$8,VLOOKUP(D97,'換算レート表(レートチェック用)'!$B$9:$E$26,3,TRUE),IF(K97='換算レート表(レートチェック用)'!$E$8,VLOOKUP(D97,'換算レート表(レートチェック用)'!$B$9:$E$26,4,TRUE),IF(OR(K97="JPY",K97="円"),1,0)))))</f>
        <v/>
      </c>
      <c r="M97" s="151"/>
      <c r="N97" s="41"/>
      <c r="O97" s="274" t="str">
        <f t="shared" si="18"/>
        <v/>
      </c>
      <c r="P97" s="257"/>
      <c r="Q97" s="268" t="str">
        <f>IF(G97="","",IF(H97='換算レート表(レートチェック用)'!$C$8,VLOOKUP(D97,'換算レート表(レートチェック用)'!$B$9:$E$26,2,TRUE),IF(H97='換算レート表(レートチェック用)'!$D$8,VLOOKUP(D97,'換算レート表(レートチェック用)'!$B$9:$E$26,3,TRUE),IF(H97='換算レート表(レートチェック用)'!$E$8,VLOOKUP(D97,'換算レート表(レートチェック用)'!$B$9:$E$26,4,TRUE),IF(OR(H97="JPY",H97="円"),1,0)))))</f>
        <v/>
      </c>
      <c r="R97" s="269" t="str">
        <f t="shared" si="19"/>
        <v/>
      </c>
      <c r="S97" s="270" t="str">
        <f t="shared" si="20"/>
        <v/>
      </c>
      <c r="T97" s="268" t="str">
        <f>IF(J97="","",IF(K97='換算レート表(レートチェック用)'!$C$8,VLOOKUP(D97,'換算レート表(レートチェック用)'!$B$9:$E$26,2,TRUE),IF(K97='換算レート表(レートチェック用)'!$D$8,VLOOKUP(D97,'換算レート表(レートチェック用)'!$B$9:$E$26,3,TRUE),IF(K97='換算レート表(レートチェック用)'!$E$8,VLOOKUP(D97,'換算レート表(レートチェック用)'!$B$9:$E$26,4,TRUE),IF(OR(K97="JPY",K97="円"),1,0)))))</f>
        <v/>
      </c>
      <c r="U97" s="269" t="str">
        <f t="shared" si="21"/>
        <v/>
      </c>
      <c r="V97" s="271" t="str">
        <f t="shared" si="22"/>
        <v/>
      </c>
      <c r="W97" s="272" t="str">
        <f t="shared" si="23"/>
        <v/>
      </c>
      <c r="X97" s="258"/>
    </row>
    <row r="98" spans="1:24" ht="18" customHeight="1" x14ac:dyDescent="0.2">
      <c r="A98" s="139" t="s">
        <v>10</v>
      </c>
      <c r="B98" s="145">
        <v>16</v>
      </c>
      <c r="C98" s="146"/>
      <c r="D98" s="146"/>
      <c r="E98" s="178"/>
      <c r="F98" s="178"/>
      <c r="G98" s="149"/>
      <c r="H98" s="255"/>
      <c r="I98" s="268" t="str">
        <f>IF(G98="","",IF(H98='換算レート表(レートチェック用)'!$C$8,VLOOKUP(D98,'換算レート表(レートチェック用)'!$B$9:$E$26,2,TRUE),IF(H98='換算レート表(レートチェック用)'!$D$8,VLOOKUP(D98,'換算レート表(レートチェック用)'!$B$9:$E$26,3,TRUE),IF(H98='換算レート表(レートチェック用)'!$E$8,VLOOKUP(D98,'換算レート表(レートチェック用)'!$B$9:$E$26,4,TRUE),IF(OR(H98="JPY",H98="円"),1,0)))))</f>
        <v/>
      </c>
      <c r="J98" s="253"/>
      <c r="K98" s="253"/>
      <c r="L98" s="280" t="str">
        <f>IF(J98="","",IF(K98='換算レート表(レートチェック用)'!$C$8,VLOOKUP(D98,'換算レート表(レートチェック用)'!$B$9:$E$26,2,TRUE),IF(K98='換算レート表(レートチェック用)'!$D$8,VLOOKUP(D98,'換算レート表(レートチェック用)'!$B$9:$E$26,3,TRUE),IF(K98='換算レート表(レートチェック用)'!$E$8,VLOOKUP(D98,'換算レート表(レートチェック用)'!$B$9:$E$26,4,TRUE),IF(OR(K98="JPY",K98="円"),1,0)))))</f>
        <v/>
      </c>
      <c r="M98" s="151"/>
      <c r="N98" s="41"/>
      <c r="O98" s="274" t="str">
        <f t="shared" si="18"/>
        <v/>
      </c>
      <c r="P98" s="257"/>
      <c r="Q98" s="268" t="str">
        <f>IF(G98="","",IF(H98='換算レート表(レートチェック用)'!$C$8,VLOOKUP(D98,'換算レート表(レートチェック用)'!$B$9:$E$26,2,TRUE),IF(H98='換算レート表(レートチェック用)'!$D$8,VLOOKUP(D98,'換算レート表(レートチェック用)'!$B$9:$E$26,3,TRUE),IF(H98='換算レート表(レートチェック用)'!$E$8,VLOOKUP(D98,'換算レート表(レートチェック用)'!$B$9:$E$26,4,TRUE),IF(OR(H98="JPY",H98="円"),1,0)))))</f>
        <v/>
      </c>
      <c r="R98" s="269" t="str">
        <f t="shared" si="19"/>
        <v/>
      </c>
      <c r="S98" s="270" t="str">
        <f t="shared" si="20"/>
        <v/>
      </c>
      <c r="T98" s="268" t="str">
        <f>IF(J98="","",IF(K98='換算レート表(レートチェック用)'!$C$8,VLOOKUP(D98,'換算レート表(レートチェック用)'!$B$9:$E$26,2,TRUE),IF(K98='換算レート表(レートチェック用)'!$D$8,VLOOKUP(D98,'換算レート表(レートチェック用)'!$B$9:$E$26,3,TRUE),IF(K98='換算レート表(レートチェック用)'!$E$8,VLOOKUP(D98,'換算レート表(レートチェック用)'!$B$9:$E$26,4,TRUE),IF(OR(K98="JPY",K98="円"),1,0)))))</f>
        <v/>
      </c>
      <c r="U98" s="269" t="str">
        <f t="shared" si="21"/>
        <v/>
      </c>
      <c r="V98" s="271" t="str">
        <f t="shared" si="22"/>
        <v/>
      </c>
      <c r="W98" s="272" t="str">
        <f t="shared" si="23"/>
        <v/>
      </c>
      <c r="X98" s="258"/>
    </row>
    <row r="99" spans="1:24" ht="18" customHeight="1" x14ac:dyDescent="0.2">
      <c r="A99" s="139" t="s">
        <v>10</v>
      </c>
      <c r="B99" s="145">
        <v>17</v>
      </c>
      <c r="C99" s="146"/>
      <c r="D99" s="146"/>
      <c r="E99" s="178"/>
      <c r="F99" s="178"/>
      <c r="G99" s="149"/>
      <c r="H99" s="255"/>
      <c r="I99" s="268" t="str">
        <f>IF(G99="","",IF(H99='換算レート表(レートチェック用)'!$C$8,VLOOKUP(D99,'換算レート表(レートチェック用)'!$B$9:$E$26,2,TRUE),IF(H99='換算レート表(レートチェック用)'!$D$8,VLOOKUP(D99,'換算レート表(レートチェック用)'!$B$9:$E$26,3,TRUE),IF(H99='換算レート表(レートチェック用)'!$E$8,VLOOKUP(D99,'換算レート表(レートチェック用)'!$B$9:$E$26,4,TRUE),IF(OR(H99="JPY",H99="円"),1,0)))))</f>
        <v/>
      </c>
      <c r="J99" s="253"/>
      <c r="K99" s="253"/>
      <c r="L99" s="280" t="str">
        <f>IF(J99="","",IF(K99='換算レート表(レートチェック用)'!$C$8,VLOOKUP(D99,'換算レート表(レートチェック用)'!$B$9:$E$26,2,TRUE),IF(K99='換算レート表(レートチェック用)'!$D$8,VLOOKUP(D99,'換算レート表(レートチェック用)'!$B$9:$E$26,3,TRUE),IF(K99='換算レート表(レートチェック用)'!$E$8,VLOOKUP(D99,'換算レート表(レートチェック用)'!$B$9:$E$26,4,TRUE),IF(OR(K99="JPY",K99="円"),1,0)))))</f>
        <v/>
      </c>
      <c r="M99" s="151"/>
      <c r="N99" s="41"/>
      <c r="O99" s="274" t="str">
        <f t="shared" si="18"/>
        <v/>
      </c>
      <c r="P99" s="257"/>
      <c r="Q99" s="268" t="str">
        <f>IF(G99="","",IF(H99='換算レート表(レートチェック用)'!$C$8,VLOOKUP(D99,'換算レート表(レートチェック用)'!$B$9:$E$26,2,TRUE),IF(H99='換算レート表(レートチェック用)'!$D$8,VLOOKUP(D99,'換算レート表(レートチェック用)'!$B$9:$E$26,3,TRUE),IF(H99='換算レート表(レートチェック用)'!$E$8,VLOOKUP(D99,'換算レート表(レートチェック用)'!$B$9:$E$26,4,TRUE),IF(OR(H99="JPY",H99="円"),1,0)))))</f>
        <v/>
      </c>
      <c r="R99" s="269" t="str">
        <f t="shared" si="19"/>
        <v/>
      </c>
      <c r="S99" s="270" t="str">
        <f t="shared" si="20"/>
        <v/>
      </c>
      <c r="T99" s="268" t="str">
        <f>IF(J99="","",IF(K99='換算レート表(レートチェック用)'!$C$8,VLOOKUP(D99,'換算レート表(レートチェック用)'!$B$9:$E$26,2,TRUE),IF(K99='換算レート表(レートチェック用)'!$D$8,VLOOKUP(D99,'換算レート表(レートチェック用)'!$B$9:$E$26,3,TRUE),IF(K99='換算レート表(レートチェック用)'!$E$8,VLOOKUP(D99,'換算レート表(レートチェック用)'!$B$9:$E$26,4,TRUE),IF(OR(K99="JPY",K99="円"),1,0)))))</f>
        <v/>
      </c>
      <c r="U99" s="269" t="str">
        <f t="shared" si="21"/>
        <v/>
      </c>
      <c r="V99" s="271" t="str">
        <f t="shared" si="22"/>
        <v/>
      </c>
      <c r="W99" s="272" t="str">
        <f t="shared" si="23"/>
        <v/>
      </c>
      <c r="X99" s="258"/>
    </row>
    <row r="100" spans="1:24" ht="18" customHeight="1" x14ac:dyDescent="0.2">
      <c r="A100" s="139" t="s">
        <v>10</v>
      </c>
      <c r="B100" s="145">
        <v>18</v>
      </c>
      <c r="C100" s="146"/>
      <c r="D100" s="146"/>
      <c r="E100" s="178"/>
      <c r="F100" s="178"/>
      <c r="G100" s="149"/>
      <c r="H100" s="255"/>
      <c r="I100" s="268" t="str">
        <f>IF(G100="","",IF(H100='換算レート表(レートチェック用)'!$C$8,VLOOKUP(D100,'換算レート表(レートチェック用)'!$B$9:$E$26,2,TRUE),IF(H100='換算レート表(レートチェック用)'!$D$8,VLOOKUP(D100,'換算レート表(レートチェック用)'!$B$9:$E$26,3,TRUE),IF(H100='換算レート表(レートチェック用)'!$E$8,VLOOKUP(D100,'換算レート表(レートチェック用)'!$B$9:$E$26,4,TRUE),IF(OR(H100="JPY",H100="円"),1,0)))))</f>
        <v/>
      </c>
      <c r="J100" s="253"/>
      <c r="K100" s="253"/>
      <c r="L100" s="280" t="str">
        <f>IF(J100="","",IF(K100='換算レート表(レートチェック用)'!$C$8,VLOOKUP(D100,'換算レート表(レートチェック用)'!$B$9:$E$26,2,TRUE),IF(K100='換算レート表(レートチェック用)'!$D$8,VLOOKUP(D100,'換算レート表(レートチェック用)'!$B$9:$E$26,3,TRUE),IF(K100='換算レート表(レートチェック用)'!$E$8,VLOOKUP(D100,'換算レート表(レートチェック用)'!$B$9:$E$26,4,TRUE),IF(OR(K100="JPY",K100="円"),1,0)))))</f>
        <v/>
      </c>
      <c r="M100" s="151"/>
      <c r="N100" s="41"/>
      <c r="O100" s="274" t="str">
        <f t="shared" si="18"/>
        <v/>
      </c>
      <c r="P100" s="257"/>
      <c r="Q100" s="268" t="str">
        <f>IF(G100="","",IF(H100='換算レート表(レートチェック用)'!$C$8,VLOOKUP(D100,'換算レート表(レートチェック用)'!$B$9:$E$26,2,TRUE),IF(H100='換算レート表(レートチェック用)'!$D$8,VLOOKUP(D100,'換算レート表(レートチェック用)'!$B$9:$E$26,3,TRUE),IF(H100='換算レート表(レートチェック用)'!$E$8,VLOOKUP(D100,'換算レート表(レートチェック用)'!$B$9:$E$26,4,TRUE),IF(OR(H100="JPY",H100="円"),1,0)))))</f>
        <v/>
      </c>
      <c r="R100" s="269" t="str">
        <f t="shared" si="19"/>
        <v/>
      </c>
      <c r="S100" s="270" t="str">
        <f t="shared" si="20"/>
        <v/>
      </c>
      <c r="T100" s="268" t="str">
        <f>IF(J100="","",IF(K100='換算レート表(レートチェック用)'!$C$8,VLOOKUP(D100,'換算レート表(レートチェック用)'!$B$9:$E$26,2,TRUE),IF(K100='換算レート表(レートチェック用)'!$D$8,VLOOKUP(D100,'換算レート表(レートチェック用)'!$B$9:$E$26,3,TRUE),IF(K100='換算レート表(レートチェック用)'!$E$8,VLOOKUP(D100,'換算レート表(レートチェック用)'!$B$9:$E$26,4,TRUE),IF(OR(K100="JPY",K100="円"),1,0)))))</f>
        <v/>
      </c>
      <c r="U100" s="269" t="str">
        <f t="shared" si="21"/>
        <v/>
      </c>
      <c r="V100" s="271" t="str">
        <f t="shared" si="22"/>
        <v/>
      </c>
      <c r="W100" s="272" t="str">
        <f t="shared" si="23"/>
        <v/>
      </c>
      <c r="X100" s="258"/>
    </row>
    <row r="101" spans="1:24" ht="18" customHeight="1" x14ac:dyDescent="0.2">
      <c r="A101" s="139" t="s">
        <v>10</v>
      </c>
      <c r="B101" s="145">
        <v>19</v>
      </c>
      <c r="C101" s="146"/>
      <c r="D101" s="146"/>
      <c r="E101" s="178"/>
      <c r="F101" s="178"/>
      <c r="G101" s="149"/>
      <c r="H101" s="255"/>
      <c r="I101" s="268" t="str">
        <f>IF(G101="","",IF(H101='換算レート表(レートチェック用)'!$C$8,VLOOKUP(D101,'換算レート表(レートチェック用)'!$B$9:$E$26,2,TRUE),IF(H101='換算レート表(レートチェック用)'!$D$8,VLOOKUP(D101,'換算レート表(レートチェック用)'!$B$9:$E$26,3,TRUE),IF(H101='換算レート表(レートチェック用)'!$E$8,VLOOKUP(D101,'換算レート表(レートチェック用)'!$B$9:$E$26,4,TRUE),IF(OR(H101="JPY",H101="円"),1,0)))))</f>
        <v/>
      </c>
      <c r="J101" s="253"/>
      <c r="K101" s="253"/>
      <c r="L101" s="280" t="str">
        <f>IF(J101="","",IF(K101='換算レート表(レートチェック用)'!$C$8,VLOOKUP(D101,'換算レート表(レートチェック用)'!$B$9:$E$26,2,TRUE),IF(K101='換算レート表(レートチェック用)'!$D$8,VLOOKUP(D101,'換算レート表(レートチェック用)'!$B$9:$E$26,3,TRUE),IF(K101='換算レート表(レートチェック用)'!$E$8,VLOOKUP(D101,'換算レート表(レートチェック用)'!$B$9:$E$26,4,TRUE),IF(OR(K101="JPY",K101="円"),1,0)))))</f>
        <v/>
      </c>
      <c r="M101" s="151"/>
      <c r="N101" s="41"/>
      <c r="O101" s="274" t="str">
        <f t="shared" si="18"/>
        <v/>
      </c>
      <c r="P101" s="257"/>
      <c r="Q101" s="268" t="str">
        <f>IF(G101="","",IF(H101='換算レート表(レートチェック用)'!$C$8,VLOOKUP(D101,'換算レート表(レートチェック用)'!$B$9:$E$26,2,TRUE),IF(H101='換算レート表(レートチェック用)'!$D$8,VLOOKUP(D101,'換算レート表(レートチェック用)'!$B$9:$E$26,3,TRUE),IF(H101='換算レート表(レートチェック用)'!$E$8,VLOOKUP(D101,'換算レート表(レートチェック用)'!$B$9:$E$26,4,TRUE),IF(OR(H101="JPY",H101="円"),1,0)))))</f>
        <v/>
      </c>
      <c r="R101" s="269" t="str">
        <f t="shared" si="19"/>
        <v/>
      </c>
      <c r="S101" s="270" t="str">
        <f t="shared" si="20"/>
        <v/>
      </c>
      <c r="T101" s="268" t="str">
        <f>IF(J101="","",IF(K101='換算レート表(レートチェック用)'!$C$8,VLOOKUP(D101,'換算レート表(レートチェック用)'!$B$9:$E$26,2,TRUE),IF(K101='換算レート表(レートチェック用)'!$D$8,VLOOKUP(D101,'換算レート表(レートチェック用)'!$B$9:$E$26,3,TRUE),IF(K101='換算レート表(レートチェック用)'!$E$8,VLOOKUP(D101,'換算レート表(レートチェック用)'!$B$9:$E$26,4,TRUE),IF(OR(K101="JPY",K101="円"),1,0)))))</f>
        <v/>
      </c>
      <c r="U101" s="269" t="str">
        <f t="shared" si="21"/>
        <v/>
      </c>
      <c r="V101" s="271" t="str">
        <f t="shared" si="22"/>
        <v/>
      </c>
      <c r="W101" s="272" t="str">
        <f t="shared" si="23"/>
        <v/>
      </c>
      <c r="X101" s="258"/>
    </row>
    <row r="102" spans="1:24" ht="18" customHeight="1" x14ac:dyDescent="0.2">
      <c r="A102" s="139" t="s">
        <v>10</v>
      </c>
      <c r="B102" s="145">
        <v>20</v>
      </c>
      <c r="C102" s="146"/>
      <c r="D102" s="233">
        <v>44953</v>
      </c>
      <c r="E102" s="142"/>
      <c r="F102" s="264"/>
      <c r="G102" s="264">
        <v>500</v>
      </c>
      <c r="H102" s="267" t="s">
        <v>269</v>
      </c>
      <c r="I102" s="268">
        <f>IF(G102="","",IF(H102='換算レート表(レートチェック用)'!$C$8,VLOOKUP(D102,'換算レート表(レートチェック用)'!$B$9:$E$26,2,TRUE),IF(H102='換算レート表(レートチェック用)'!$D$8,VLOOKUP(D102,'換算レート表(レートチェック用)'!$B$9:$E$26,3,TRUE),IF(H102='換算レート表(レートチェック用)'!$E$8,VLOOKUP(D102,'換算レート表(レートチェック用)'!$B$9:$E$26,4,TRUE),IF(OR(H102="JPY",H102="円"),1,0)))))</f>
        <v>620.91999999999996</v>
      </c>
      <c r="J102" s="314">
        <f>ROUNDDOWN(G102/I102,2)</f>
        <v>0.8</v>
      </c>
      <c r="K102" s="263" t="s">
        <v>256</v>
      </c>
      <c r="L102" s="280">
        <f>IF(J102="","",IF(K102='換算レート表(レートチェック用)'!$C$8,VLOOKUP(D102,'換算レート表(レートチェック用)'!$B$9:$E$26,2,TRUE),IF(K102='換算レート表(レートチェック用)'!$D$8,VLOOKUP(D102,'換算レート表(レートチェック用)'!$B$9:$E$26,3,TRUE),IF(K102='換算レート表(レートチェック用)'!$E$8,VLOOKUP(D102,'換算レート表(レートチェック用)'!$B$9:$E$26,4,TRUE),IF(OR(K102="JPY",K102="円"),1,0)))))</f>
        <v>130.72999999999999</v>
      </c>
      <c r="M102" s="265">
        <f>ROUNDDOWN(L102*J102,0)</f>
        <v>104</v>
      </c>
      <c r="N102" s="41"/>
      <c r="O102" s="274" t="str">
        <f t="shared" si="18"/>
        <v>○</v>
      </c>
      <c r="P102" s="257"/>
      <c r="Q102" s="268">
        <f>IF(G102="","",IF(H102='換算レート表(レートチェック用)'!$C$8,VLOOKUP(D102,'換算レート表(レートチェック用)'!$B$9:$E$26,2,TRUE),IF(H102='換算レート表(レートチェック用)'!$D$8,VLOOKUP(D102,'換算レート表(レートチェック用)'!$B$9:$E$26,3,TRUE),IF(H102='換算レート表(レートチェック用)'!$E$8,VLOOKUP(D102,'換算レート表(レートチェック用)'!$B$9:$E$26,4,TRUE),IF(OR(H102="JPY",H102="円"),1,0)))))</f>
        <v>620.91999999999996</v>
      </c>
      <c r="R102" s="269" t="str">
        <f t="shared" si="19"/>
        <v>〇</v>
      </c>
      <c r="S102" s="270">
        <f t="shared" si="20"/>
        <v>0.8</v>
      </c>
      <c r="T102" s="268">
        <f>IF(J102="","",IF(K102='換算レート表(レートチェック用)'!$C$8,VLOOKUP(D102,'換算レート表(レートチェック用)'!$B$9:$E$26,2,TRUE),IF(K102='換算レート表(レートチェック用)'!$D$8,VLOOKUP(D102,'換算レート表(レートチェック用)'!$B$9:$E$26,3,TRUE),IF(K102='換算レート表(レートチェック用)'!$E$8,VLOOKUP(D102,'換算レート表(レートチェック用)'!$B$9:$E$26,4,TRUE),IF(OR(K102="JPY",K102="円"),1,0)))))</f>
        <v>130.72999999999999</v>
      </c>
      <c r="U102" s="269" t="str">
        <f t="shared" si="21"/>
        <v>〇</v>
      </c>
      <c r="V102" s="271">
        <f t="shared" si="22"/>
        <v>104</v>
      </c>
      <c r="W102" s="272">
        <f t="shared" si="23"/>
        <v>0</v>
      </c>
      <c r="X102" s="258"/>
    </row>
    <row r="103" spans="1:24" ht="18" customHeight="1" thickBot="1" x14ac:dyDescent="0.25">
      <c r="A103" s="336" t="s">
        <v>236</v>
      </c>
      <c r="B103" s="337"/>
      <c r="C103" s="337"/>
      <c r="D103" s="337"/>
      <c r="E103" s="337"/>
      <c r="F103" s="337"/>
      <c r="G103" s="337"/>
      <c r="H103" s="337"/>
      <c r="I103" s="337"/>
      <c r="J103" s="337"/>
      <c r="K103" s="337"/>
      <c r="L103" s="337"/>
      <c r="M103" s="174">
        <f>SUM(M83:M102)</f>
        <v>208</v>
      </c>
      <c r="N103" s="41"/>
      <c r="O103" s="127"/>
    </row>
    <row r="104" spans="1:24" ht="18" customHeight="1" thickTop="1" thickBot="1" x14ac:dyDescent="0.25">
      <c r="A104" s="369" t="s">
        <v>209</v>
      </c>
      <c r="B104" s="370"/>
      <c r="C104" s="370"/>
      <c r="D104" s="370"/>
      <c r="E104" s="370"/>
      <c r="F104" s="370"/>
      <c r="G104" s="370"/>
      <c r="H104" s="370"/>
      <c r="I104" s="370"/>
      <c r="J104" s="370"/>
      <c r="K104" s="370"/>
      <c r="L104" s="370"/>
      <c r="M104" s="164">
        <f>+M78+M103</f>
        <v>416</v>
      </c>
      <c r="N104" s="41"/>
      <c r="O104" s="127"/>
    </row>
    <row r="105" spans="1:24" ht="18" customHeight="1" thickTop="1" x14ac:dyDescent="0.2">
      <c r="C105" s="127"/>
      <c r="D105" s="127"/>
      <c r="E105" s="185"/>
      <c r="F105" s="185"/>
      <c r="G105" s="154"/>
      <c r="M105" s="154"/>
      <c r="N105" s="41"/>
      <c r="O105" s="127"/>
    </row>
    <row r="106" spans="1:24" ht="18" customHeight="1" x14ac:dyDescent="0.2">
      <c r="A106" s="156" t="s">
        <v>45</v>
      </c>
      <c r="B106" s="176" t="s">
        <v>123</v>
      </c>
      <c r="C106" s="157"/>
      <c r="D106" s="157"/>
      <c r="E106" s="177"/>
      <c r="F106" s="177"/>
      <c r="G106" s="158"/>
      <c r="H106" s="158"/>
      <c r="I106" s="158"/>
      <c r="J106" s="158"/>
      <c r="K106" s="158"/>
      <c r="L106" s="158"/>
      <c r="M106" s="159"/>
      <c r="O106" s="129"/>
      <c r="Q106" s="129"/>
      <c r="R106" s="129"/>
      <c r="S106" s="129"/>
      <c r="T106" s="129"/>
      <c r="U106" s="129"/>
      <c r="V106" s="129"/>
      <c r="W106" s="129"/>
      <c r="X106" s="129"/>
    </row>
    <row r="107" spans="1:24" ht="36" customHeight="1" x14ac:dyDescent="0.2">
      <c r="A107" s="134" t="s">
        <v>9</v>
      </c>
      <c r="B107" s="135" t="s">
        <v>0</v>
      </c>
      <c r="C107" s="135" t="s">
        <v>1</v>
      </c>
      <c r="D107" s="135" t="s">
        <v>5</v>
      </c>
      <c r="E107" s="361" t="s">
        <v>2</v>
      </c>
      <c r="F107" s="362"/>
      <c r="G107" s="136" t="s">
        <v>19</v>
      </c>
      <c r="H107" s="259" t="s">
        <v>271</v>
      </c>
      <c r="I107" s="277" t="s">
        <v>258</v>
      </c>
      <c r="J107" s="262" t="s">
        <v>19</v>
      </c>
      <c r="K107" s="278" t="s">
        <v>257</v>
      </c>
      <c r="L107" s="279" t="s">
        <v>259</v>
      </c>
      <c r="M107" s="137" t="s">
        <v>46</v>
      </c>
      <c r="N107" s="138"/>
      <c r="O107" s="260" t="s">
        <v>249</v>
      </c>
      <c r="P107" s="278" t="s">
        <v>250</v>
      </c>
      <c r="Q107" s="279" t="s">
        <v>258</v>
      </c>
      <c r="R107" s="259" t="s">
        <v>260</v>
      </c>
      <c r="S107" s="259" t="s">
        <v>262</v>
      </c>
      <c r="T107" s="259" t="s">
        <v>259</v>
      </c>
      <c r="U107" s="259" t="s">
        <v>260</v>
      </c>
      <c r="V107" s="259" t="s">
        <v>263</v>
      </c>
      <c r="W107" s="259" t="s">
        <v>264</v>
      </c>
      <c r="X107" s="261" t="s">
        <v>250</v>
      </c>
    </row>
    <row r="108" spans="1:24" ht="18" customHeight="1" x14ac:dyDescent="0.2">
      <c r="A108" s="139" t="s">
        <v>10</v>
      </c>
      <c r="B108" s="140">
        <v>1</v>
      </c>
      <c r="C108" s="141"/>
      <c r="D108" s="233">
        <v>44953</v>
      </c>
      <c r="E108" s="366"/>
      <c r="F108" s="367"/>
      <c r="G108" s="264">
        <v>500</v>
      </c>
      <c r="H108" s="267" t="s">
        <v>269</v>
      </c>
      <c r="I108" s="268">
        <f>IF(G108="","",IF(H108='換算レート表(レートチェック用)'!$C$8,VLOOKUP(D108,'換算レート表(レートチェック用)'!$B$9:$E$26,2,TRUE),IF(H108='換算レート表(レートチェック用)'!$D$8,VLOOKUP(D108,'換算レート表(レートチェック用)'!$B$9:$E$26,3,TRUE),IF(H108='換算レート表(レートチェック用)'!$E$8,VLOOKUP(D108,'換算レート表(レートチェック用)'!$B$9:$E$26,4,TRUE),IF(OR(H108="JPY",H108="円"),1,0)))))</f>
        <v>620.91999999999996</v>
      </c>
      <c r="J108" s="314">
        <f>ROUNDDOWN(G108/I108,2)</f>
        <v>0.8</v>
      </c>
      <c r="K108" s="263" t="s">
        <v>256</v>
      </c>
      <c r="L108" s="280">
        <f>IF(J108="","",IF(K108='換算レート表(レートチェック用)'!$C$8,VLOOKUP(D108,'換算レート表(レートチェック用)'!$B$9:$E$26,2,TRUE),IF(K108='換算レート表(レートチェック用)'!$D$8,VLOOKUP(D108,'換算レート表(レートチェック用)'!$B$9:$E$26,3,TRUE),IF(K108='換算レート表(レートチェック用)'!$E$8,VLOOKUP(D108,'換算レート表(レートチェック用)'!$B$9:$E$26,4,TRUE),IF(OR(K108="JPY",K108="円"),1,0)))))</f>
        <v>130.72999999999999</v>
      </c>
      <c r="M108" s="265">
        <f>ROUNDDOWN(L108*J108,0)</f>
        <v>104</v>
      </c>
      <c r="N108" s="41"/>
      <c r="O108" s="274" t="str">
        <f t="shared" ref="O108:O127" si="24">IF(D108="","",IF(AND($P$3&lt;=D108,$P$4&gt;=D108),"○","×"))</f>
        <v>○</v>
      </c>
      <c r="P108" s="257"/>
      <c r="Q108" s="268">
        <f>IF(G108="","",IF(H108='換算レート表(レートチェック用)'!$C$8,VLOOKUP(D108,'換算レート表(レートチェック用)'!$B$9:$E$26,2,TRUE),IF(H108='換算レート表(レートチェック用)'!$D$8,VLOOKUP(D108,'換算レート表(レートチェック用)'!$B$9:$E$26,3,TRUE),IF(H108='換算レート表(レートチェック用)'!$E$8,VLOOKUP(D108,'換算レート表(レートチェック用)'!$B$9:$E$26,4,TRUE),IF(OR(H108="JPY",H108="円"),1,0)))))</f>
        <v>620.91999999999996</v>
      </c>
      <c r="R108" s="269" t="str">
        <f t="shared" ref="R108:R127" si="25">IF(G108="","",IF(I108=Q108,"〇","×"))</f>
        <v>〇</v>
      </c>
      <c r="S108" s="270">
        <f t="shared" ref="S108:S127" si="26">IF(J108="","",ROUNDDOWN(G108/Q108,2))</f>
        <v>0.8</v>
      </c>
      <c r="T108" s="268">
        <f>IF(J108="","",IF(K108='換算レート表(レートチェック用)'!$C$8,VLOOKUP(D108,'換算レート表(レートチェック用)'!$B$9:$E$26,2,TRUE),IF(K108='換算レート表(レートチェック用)'!$D$8,VLOOKUP(D108,'換算レート表(レートチェック用)'!$B$9:$E$26,3,TRUE),IF(K108='換算レート表(レートチェック用)'!$E$8,VLOOKUP(D108,'換算レート表(レートチェック用)'!$B$9:$E$26,4,TRUE),IF(OR(K108="JPY",K108="円"),1,0)))))</f>
        <v>130.72999999999999</v>
      </c>
      <c r="U108" s="269" t="str">
        <f t="shared" ref="U108:U127" si="27">IF(J108="","",IF(L108=T108,"〇","×"))</f>
        <v>〇</v>
      </c>
      <c r="V108" s="271">
        <f t="shared" ref="V108:V127" si="28">IF(G108="","",IF(J108="",ROUNDDOWN(G108*Q108,0),ROUNDDOWN(S108*T108,0)))</f>
        <v>104</v>
      </c>
      <c r="W108" s="272">
        <f t="shared" ref="W108:W127" si="29">IF(G108="","",M108-V108)</f>
        <v>0</v>
      </c>
      <c r="X108" s="258"/>
    </row>
    <row r="109" spans="1:24" ht="18" customHeight="1" x14ac:dyDescent="0.2">
      <c r="A109" s="139" t="s">
        <v>10</v>
      </c>
      <c r="B109" s="145">
        <v>2</v>
      </c>
      <c r="C109" s="146"/>
      <c r="D109" s="146"/>
      <c r="E109" s="366"/>
      <c r="F109" s="367"/>
      <c r="G109" s="149"/>
      <c r="H109" s="255"/>
      <c r="I109" s="268" t="str">
        <f>IF(G109="","",IF(H109='換算レート表(レートチェック用)'!$C$8,VLOOKUP(D109,'換算レート表(レートチェック用)'!$B$9:$E$26,2,TRUE),IF(H109='換算レート表(レートチェック用)'!$D$8,VLOOKUP(D109,'換算レート表(レートチェック用)'!$B$9:$E$26,3,TRUE),IF(H109='換算レート表(レートチェック用)'!$E$8,VLOOKUP(D109,'換算レート表(レートチェック用)'!$B$9:$E$26,4,TRUE),IF(OR(H109="JPY",H109="円"),1,0)))))</f>
        <v/>
      </c>
      <c r="J109" s="253"/>
      <c r="K109" s="253"/>
      <c r="L109" s="280" t="str">
        <f>IF(J109="","",IF(K109='換算レート表(レートチェック用)'!$C$8,VLOOKUP(D109,'換算レート表(レートチェック用)'!$B$9:$E$26,2,TRUE),IF(K109='換算レート表(レートチェック用)'!$D$8,VLOOKUP(D109,'換算レート表(レートチェック用)'!$B$9:$E$26,3,TRUE),IF(K109='換算レート表(レートチェック用)'!$E$8,VLOOKUP(D109,'換算レート表(レートチェック用)'!$B$9:$E$26,4,TRUE),IF(OR(K109="JPY",K109="円"),1,0)))))</f>
        <v/>
      </c>
      <c r="M109" s="151"/>
      <c r="N109" s="41"/>
      <c r="O109" s="274" t="str">
        <f t="shared" si="24"/>
        <v/>
      </c>
      <c r="P109" s="257"/>
      <c r="Q109" s="268" t="str">
        <f>IF(G109="","",IF(H109='換算レート表(レートチェック用)'!$C$8,VLOOKUP(D109,'換算レート表(レートチェック用)'!$B$9:$E$26,2,TRUE),IF(H109='換算レート表(レートチェック用)'!$D$8,VLOOKUP(D109,'換算レート表(レートチェック用)'!$B$9:$E$26,3,TRUE),IF(H109='換算レート表(レートチェック用)'!$E$8,VLOOKUP(D109,'換算レート表(レートチェック用)'!$B$9:$E$26,4,TRUE),IF(OR(H109="JPY",H109="円"),1,0)))))</f>
        <v/>
      </c>
      <c r="R109" s="269" t="str">
        <f t="shared" si="25"/>
        <v/>
      </c>
      <c r="S109" s="270" t="str">
        <f t="shared" si="26"/>
        <v/>
      </c>
      <c r="T109" s="268" t="str">
        <f>IF(J109="","",IF(K109='換算レート表(レートチェック用)'!$C$8,VLOOKUP(D109,'換算レート表(レートチェック用)'!$B$9:$E$26,2,TRUE),IF(K109='換算レート表(レートチェック用)'!$D$8,VLOOKUP(D109,'換算レート表(レートチェック用)'!$B$9:$E$26,3,TRUE),IF(K109='換算レート表(レートチェック用)'!$E$8,VLOOKUP(D109,'換算レート表(レートチェック用)'!$B$9:$E$26,4,TRUE),IF(OR(K109="JPY",K109="円"),1,0)))))</f>
        <v/>
      </c>
      <c r="U109" s="269" t="str">
        <f t="shared" si="27"/>
        <v/>
      </c>
      <c r="V109" s="271" t="str">
        <f t="shared" si="28"/>
        <v/>
      </c>
      <c r="W109" s="272" t="str">
        <f t="shared" si="29"/>
        <v/>
      </c>
      <c r="X109" s="258"/>
    </row>
    <row r="110" spans="1:24" ht="18" customHeight="1" x14ac:dyDescent="0.2">
      <c r="A110" s="139" t="s">
        <v>10</v>
      </c>
      <c r="B110" s="145">
        <v>3</v>
      </c>
      <c r="C110" s="146"/>
      <c r="D110" s="146"/>
      <c r="E110" s="366"/>
      <c r="F110" s="367"/>
      <c r="G110" s="149"/>
      <c r="H110" s="255"/>
      <c r="I110" s="268" t="str">
        <f>IF(G110="","",IF(H110='換算レート表(レートチェック用)'!$C$8,VLOOKUP(D110,'換算レート表(レートチェック用)'!$B$9:$E$26,2,TRUE),IF(H110='換算レート表(レートチェック用)'!$D$8,VLOOKUP(D110,'換算レート表(レートチェック用)'!$B$9:$E$26,3,TRUE),IF(H110='換算レート表(レートチェック用)'!$E$8,VLOOKUP(D110,'換算レート表(レートチェック用)'!$B$9:$E$26,4,TRUE),IF(OR(H110="JPY",H110="円"),1,0)))))</f>
        <v/>
      </c>
      <c r="J110" s="253"/>
      <c r="K110" s="253"/>
      <c r="L110" s="280" t="str">
        <f>IF(J110="","",IF(K110='換算レート表(レートチェック用)'!$C$8,VLOOKUP(D110,'換算レート表(レートチェック用)'!$B$9:$E$26,2,TRUE),IF(K110='換算レート表(レートチェック用)'!$D$8,VLOOKUP(D110,'換算レート表(レートチェック用)'!$B$9:$E$26,3,TRUE),IF(K110='換算レート表(レートチェック用)'!$E$8,VLOOKUP(D110,'換算レート表(レートチェック用)'!$B$9:$E$26,4,TRUE),IF(OR(K110="JPY",K110="円"),1,0)))))</f>
        <v/>
      </c>
      <c r="M110" s="151"/>
      <c r="N110" s="41"/>
      <c r="O110" s="274" t="str">
        <f t="shared" si="24"/>
        <v/>
      </c>
      <c r="P110" s="257"/>
      <c r="Q110" s="268" t="str">
        <f>IF(G110="","",IF(H110='換算レート表(レートチェック用)'!$C$8,VLOOKUP(D110,'換算レート表(レートチェック用)'!$B$9:$E$26,2,TRUE),IF(H110='換算レート表(レートチェック用)'!$D$8,VLOOKUP(D110,'換算レート表(レートチェック用)'!$B$9:$E$26,3,TRUE),IF(H110='換算レート表(レートチェック用)'!$E$8,VLOOKUP(D110,'換算レート表(レートチェック用)'!$B$9:$E$26,4,TRUE),IF(OR(H110="JPY",H110="円"),1,0)))))</f>
        <v/>
      </c>
      <c r="R110" s="269" t="str">
        <f t="shared" si="25"/>
        <v/>
      </c>
      <c r="S110" s="270" t="str">
        <f t="shared" si="26"/>
        <v/>
      </c>
      <c r="T110" s="268" t="str">
        <f>IF(J110="","",IF(K110='換算レート表(レートチェック用)'!$C$8,VLOOKUP(D110,'換算レート表(レートチェック用)'!$B$9:$E$26,2,TRUE),IF(K110='換算レート表(レートチェック用)'!$D$8,VLOOKUP(D110,'換算レート表(レートチェック用)'!$B$9:$E$26,3,TRUE),IF(K110='換算レート表(レートチェック用)'!$E$8,VLOOKUP(D110,'換算レート表(レートチェック用)'!$B$9:$E$26,4,TRUE),IF(OR(K110="JPY",K110="円"),1,0)))))</f>
        <v/>
      </c>
      <c r="U110" s="269" t="str">
        <f t="shared" si="27"/>
        <v/>
      </c>
      <c r="V110" s="271" t="str">
        <f t="shared" si="28"/>
        <v/>
      </c>
      <c r="W110" s="272" t="str">
        <f t="shared" si="29"/>
        <v/>
      </c>
      <c r="X110" s="258"/>
    </row>
    <row r="111" spans="1:24" ht="18" customHeight="1" x14ac:dyDescent="0.2">
      <c r="A111" s="139" t="s">
        <v>10</v>
      </c>
      <c r="B111" s="145">
        <v>4</v>
      </c>
      <c r="C111" s="146"/>
      <c r="D111" s="146"/>
      <c r="E111" s="366"/>
      <c r="F111" s="367"/>
      <c r="G111" s="149"/>
      <c r="H111" s="255"/>
      <c r="I111" s="268" t="str">
        <f>IF(G111="","",IF(H111='換算レート表(レートチェック用)'!$C$8,VLOOKUP(D111,'換算レート表(レートチェック用)'!$B$9:$E$26,2,TRUE),IF(H111='換算レート表(レートチェック用)'!$D$8,VLOOKUP(D111,'換算レート表(レートチェック用)'!$B$9:$E$26,3,TRUE),IF(H111='換算レート表(レートチェック用)'!$E$8,VLOOKUP(D111,'換算レート表(レートチェック用)'!$B$9:$E$26,4,TRUE),IF(OR(H111="JPY",H111="円"),1,0)))))</f>
        <v/>
      </c>
      <c r="J111" s="253"/>
      <c r="K111" s="253"/>
      <c r="L111" s="280" t="str">
        <f>IF(J111="","",IF(K111='換算レート表(レートチェック用)'!$C$8,VLOOKUP(D111,'換算レート表(レートチェック用)'!$B$9:$E$26,2,TRUE),IF(K111='換算レート表(レートチェック用)'!$D$8,VLOOKUP(D111,'換算レート表(レートチェック用)'!$B$9:$E$26,3,TRUE),IF(K111='換算レート表(レートチェック用)'!$E$8,VLOOKUP(D111,'換算レート表(レートチェック用)'!$B$9:$E$26,4,TRUE),IF(OR(K111="JPY",K111="円"),1,0)))))</f>
        <v/>
      </c>
      <c r="M111" s="151"/>
      <c r="N111" s="41"/>
      <c r="O111" s="274" t="str">
        <f t="shared" si="24"/>
        <v/>
      </c>
      <c r="P111" s="257"/>
      <c r="Q111" s="268" t="str">
        <f>IF(G111="","",IF(H111='換算レート表(レートチェック用)'!$C$8,VLOOKUP(D111,'換算レート表(レートチェック用)'!$B$9:$E$26,2,TRUE),IF(H111='換算レート表(レートチェック用)'!$D$8,VLOOKUP(D111,'換算レート表(レートチェック用)'!$B$9:$E$26,3,TRUE),IF(H111='換算レート表(レートチェック用)'!$E$8,VLOOKUP(D111,'換算レート表(レートチェック用)'!$B$9:$E$26,4,TRUE),IF(OR(H111="JPY",H111="円"),1,0)))))</f>
        <v/>
      </c>
      <c r="R111" s="269" t="str">
        <f t="shared" si="25"/>
        <v/>
      </c>
      <c r="S111" s="270" t="str">
        <f t="shared" si="26"/>
        <v/>
      </c>
      <c r="T111" s="268" t="str">
        <f>IF(J111="","",IF(K111='換算レート表(レートチェック用)'!$C$8,VLOOKUP(D111,'換算レート表(レートチェック用)'!$B$9:$E$26,2,TRUE),IF(K111='換算レート表(レートチェック用)'!$D$8,VLOOKUP(D111,'換算レート表(レートチェック用)'!$B$9:$E$26,3,TRUE),IF(K111='換算レート表(レートチェック用)'!$E$8,VLOOKUP(D111,'換算レート表(レートチェック用)'!$B$9:$E$26,4,TRUE),IF(OR(K111="JPY",K111="円"),1,0)))))</f>
        <v/>
      </c>
      <c r="U111" s="269" t="str">
        <f t="shared" si="27"/>
        <v/>
      </c>
      <c r="V111" s="271" t="str">
        <f t="shared" si="28"/>
        <v/>
      </c>
      <c r="W111" s="272" t="str">
        <f t="shared" si="29"/>
        <v/>
      </c>
      <c r="X111" s="258"/>
    </row>
    <row r="112" spans="1:24" ht="18" customHeight="1" x14ac:dyDescent="0.2">
      <c r="A112" s="139" t="s">
        <v>10</v>
      </c>
      <c r="B112" s="145">
        <v>5</v>
      </c>
      <c r="C112" s="146"/>
      <c r="D112" s="146"/>
      <c r="E112" s="366"/>
      <c r="F112" s="367"/>
      <c r="G112" s="149"/>
      <c r="H112" s="255"/>
      <c r="I112" s="268" t="str">
        <f>IF(G112="","",IF(H112='換算レート表(レートチェック用)'!$C$8,VLOOKUP(D112,'換算レート表(レートチェック用)'!$B$9:$E$26,2,TRUE),IF(H112='換算レート表(レートチェック用)'!$D$8,VLOOKUP(D112,'換算レート表(レートチェック用)'!$B$9:$E$26,3,TRUE),IF(H112='換算レート表(レートチェック用)'!$E$8,VLOOKUP(D112,'換算レート表(レートチェック用)'!$B$9:$E$26,4,TRUE),IF(OR(H112="JPY",H112="円"),1,0)))))</f>
        <v/>
      </c>
      <c r="J112" s="253"/>
      <c r="K112" s="253"/>
      <c r="L112" s="280" t="str">
        <f>IF(J112="","",IF(K112='換算レート表(レートチェック用)'!$C$8,VLOOKUP(D112,'換算レート表(レートチェック用)'!$B$9:$E$26,2,TRUE),IF(K112='換算レート表(レートチェック用)'!$D$8,VLOOKUP(D112,'換算レート表(レートチェック用)'!$B$9:$E$26,3,TRUE),IF(K112='換算レート表(レートチェック用)'!$E$8,VLOOKUP(D112,'換算レート表(レートチェック用)'!$B$9:$E$26,4,TRUE),IF(OR(K112="JPY",K112="円"),1,0)))))</f>
        <v/>
      </c>
      <c r="M112" s="151"/>
      <c r="N112" s="41"/>
      <c r="O112" s="274" t="str">
        <f t="shared" si="24"/>
        <v/>
      </c>
      <c r="P112" s="257"/>
      <c r="Q112" s="268" t="str">
        <f>IF(G112="","",IF(H112='換算レート表(レートチェック用)'!$C$8,VLOOKUP(D112,'換算レート表(レートチェック用)'!$B$9:$E$26,2,TRUE),IF(H112='換算レート表(レートチェック用)'!$D$8,VLOOKUP(D112,'換算レート表(レートチェック用)'!$B$9:$E$26,3,TRUE),IF(H112='換算レート表(レートチェック用)'!$E$8,VLOOKUP(D112,'換算レート表(レートチェック用)'!$B$9:$E$26,4,TRUE),IF(OR(H112="JPY",H112="円"),1,0)))))</f>
        <v/>
      </c>
      <c r="R112" s="269" t="str">
        <f t="shared" si="25"/>
        <v/>
      </c>
      <c r="S112" s="270" t="str">
        <f t="shared" si="26"/>
        <v/>
      </c>
      <c r="T112" s="268" t="str">
        <f>IF(J112="","",IF(K112='換算レート表(レートチェック用)'!$C$8,VLOOKUP(D112,'換算レート表(レートチェック用)'!$B$9:$E$26,2,TRUE),IF(K112='換算レート表(レートチェック用)'!$D$8,VLOOKUP(D112,'換算レート表(レートチェック用)'!$B$9:$E$26,3,TRUE),IF(K112='換算レート表(レートチェック用)'!$E$8,VLOOKUP(D112,'換算レート表(レートチェック用)'!$B$9:$E$26,4,TRUE),IF(OR(K112="JPY",K112="円"),1,0)))))</f>
        <v/>
      </c>
      <c r="U112" s="269" t="str">
        <f t="shared" si="27"/>
        <v/>
      </c>
      <c r="V112" s="271" t="str">
        <f t="shared" si="28"/>
        <v/>
      </c>
      <c r="W112" s="272" t="str">
        <f t="shared" si="29"/>
        <v/>
      </c>
      <c r="X112" s="258"/>
    </row>
    <row r="113" spans="1:24" ht="18" customHeight="1" x14ac:dyDescent="0.2">
      <c r="A113" s="139" t="s">
        <v>10</v>
      </c>
      <c r="B113" s="145">
        <v>6</v>
      </c>
      <c r="C113" s="146"/>
      <c r="D113" s="146"/>
      <c r="E113" s="366"/>
      <c r="F113" s="367"/>
      <c r="G113" s="149"/>
      <c r="H113" s="255"/>
      <c r="I113" s="268" t="str">
        <f>IF(G113="","",IF(H113='換算レート表(レートチェック用)'!$C$8,VLOOKUP(D113,'換算レート表(レートチェック用)'!$B$9:$E$26,2,TRUE),IF(H113='換算レート表(レートチェック用)'!$D$8,VLOOKUP(D113,'換算レート表(レートチェック用)'!$B$9:$E$26,3,TRUE),IF(H113='換算レート表(レートチェック用)'!$E$8,VLOOKUP(D113,'換算レート表(レートチェック用)'!$B$9:$E$26,4,TRUE),IF(OR(H113="JPY",H113="円"),1,0)))))</f>
        <v/>
      </c>
      <c r="J113" s="253"/>
      <c r="K113" s="253"/>
      <c r="L113" s="280" t="str">
        <f>IF(J113="","",IF(K113='換算レート表(レートチェック用)'!$C$8,VLOOKUP(D113,'換算レート表(レートチェック用)'!$B$9:$E$26,2,TRUE),IF(K113='換算レート表(レートチェック用)'!$D$8,VLOOKUP(D113,'換算レート表(レートチェック用)'!$B$9:$E$26,3,TRUE),IF(K113='換算レート表(レートチェック用)'!$E$8,VLOOKUP(D113,'換算レート表(レートチェック用)'!$B$9:$E$26,4,TRUE),IF(OR(K113="JPY",K113="円"),1,0)))))</f>
        <v/>
      </c>
      <c r="M113" s="151"/>
      <c r="N113" s="41"/>
      <c r="O113" s="274" t="str">
        <f t="shared" si="24"/>
        <v/>
      </c>
      <c r="P113" s="257"/>
      <c r="Q113" s="268" t="str">
        <f>IF(G113="","",IF(H113='換算レート表(レートチェック用)'!$C$8,VLOOKUP(D113,'換算レート表(レートチェック用)'!$B$9:$E$26,2,TRUE),IF(H113='換算レート表(レートチェック用)'!$D$8,VLOOKUP(D113,'換算レート表(レートチェック用)'!$B$9:$E$26,3,TRUE),IF(H113='換算レート表(レートチェック用)'!$E$8,VLOOKUP(D113,'換算レート表(レートチェック用)'!$B$9:$E$26,4,TRUE),IF(OR(H113="JPY",H113="円"),1,0)))))</f>
        <v/>
      </c>
      <c r="R113" s="269" t="str">
        <f t="shared" si="25"/>
        <v/>
      </c>
      <c r="S113" s="270" t="str">
        <f t="shared" si="26"/>
        <v/>
      </c>
      <c r="T113" s="268" t="str">
        <f>IF(J113="","",IF(K113='換算レート表(レートチェック用)'!$C$8,VLOOKUP(D113,'換算レート表(レートチェック用)'!$B$9:$E$26,2,TRUE),IF(K113='換算レート表(レートチェック用)'!$D$8,VLOOKUP(D113,'換算レート表(レートチェック用)'!$B$9:$E$26,3,TRUE),IF(K113='換算レート表(レートチェック用)'!$E$8,VLOOKUP(D113,'換算レート表(レートチェック用)'!$B$9:$E$26,4,TRUE),IF(OR(K113="JPY",K113="円"),1,0)))))</f>
        <v/>
      </c>
      <c r="U113" s="269" t="str">
        <f t="shared" si="27"/>
        <v/>
      </c>
      <c r="V113" s="271" t="str">
        <f t="shared" si="28"/>
        <v/>
      </c>
      <c r="W113" s="272" t="str">
        <f t="shared" si="29"/>
        <v/>
      </c>
      <c r="X113" s="258"/>
    </row>
    <row r="114" spans="1:24" ht="18" customHeight="1" x14ac:dyDescent="0.2">
      <c r="A114" s="139" t="s">
        <v>10</v>
      </c>
      <c r="B114" s="145">
        <v>7</v>
      </c>
      <c r="C114" s="146"/>
      <c r="D114" s="146"/>
      <c r="E114" s="366"/>
      <c r="F114" s="367"/>
      <c r="G114" s="149"/>
      <c r="H114" s="255"/>
      <c r="I114" s="268" t="str">
        <f>IF(G114="","",IF(H114='換算レート表(レートチェック用)'!$C$8,VLOOKUP(D114,'換算レート表(レートチェック用)'!$B$9:$E$26,2,TRUE),IF(H114='換算レート表(レートチェック用)'!$D$8,VLOOKUP(D114,'換算レート表(レートチェック用)'!$B$9:$E$26,3,TRUE),IF(H114='換算レート表(レートチェック用)'!$E$8,VLOOKUP(D114,'換算レート表(レートチェック用)'!$B$9:$E$26,4,TRUE),IF(OR(H114="JPY",H114="円"),1,0)))))</f>
        <v/>
      </c>
      <c r="J114" s="253"/>
      <c r="K114" s="253"/>
      <c r="L114" s="280" t="str">
        <f>IF(J114="","",IF(K114='換算レート表(レートチェック用)'!$C$8,VLOOKUP(D114,'換算レート表(レートチェック用)'!$B$9:$E$26,2,TRUE),IF(K114='換算レート表(レートチェック用)'!$D$8,VLOOKUP(D114,'換算レート表(レートチェック用)'!$B$9:$E$26,3,TRUE),IF(K114='換算レート表(レートチェック用)'!$E$8,VLOOKUP(D114,'換算レート表(レートチェック用)'!$B$9:$E$26,4,TRUE),IF(OR(K114="JPY",K114="円"),1,0)))))</f>
        <v/>
      </c>
      <c r="M114" s="151"/>
      <c r="N114" s="41"/>
      <c r="O114" s="274" t="str">
        <f t="shared" si="24"/>
        <v/>
      </c>
      <c r="P114" s="257"/>
      <c r="Q114" s="268" t="str">
        <f>IF(G114="","",IF(H114='換算レート表(レートチェック用)'!$C$8,VLOOKUP(D114,'換算レート表(レートチェック用)'!$B$9:$E$26,2,TRUE),IF(H114='換算レート表(レートチェック用)'!$D$8,VLOOKUP(D114,'換算レート表(レートチェック用)'!$B$9:$E$26,3,TRUE),IF(H114='換算レート表(レートチェック用)'!$E$8,VLOOKUP(D114,'換算レート表(レートチェック用)'!$B$9:$E$26,4,TRUE),IF(OR(H114="JPY",H114="円"),1,0)))))</f>
        <v/>
      </c>
      <c r="R114" s="269" t="str">
        <f t="shared" si="25"/>
        <v/>
      </c>
      <c r="S114" s="270" t="str">
        <f t="shared" si="26"/>
        <v/>
      </c>
      <c r="T114" s="268" t="str">
        <f>IF(J114="","",IF(K114='換算レート表(レートチェック用)'!$C$8,VLOOKUP(D114,'換算レート表(レートチェック用)'!$B$9:$E$26,2,TRUE),IF(K114='換算レート表(レートチェック用)'!$D$8,VLOOKUP(D114,'換算レート表(レートチェック用)'!$B$9:$E$26,3,TRUE),IF(K114='換算レート表(レートチェック用)'!$E$8,VLOOKUP(D114,'換算レート表(レートチェック用)'!$B$9:$E$26,4,TRUE),IF(OR(K114="JPY",K114="円"),1,0)))))</f>
        <v/>
      </c>
      <c r="U114" s="269" t="str">
        <f t="shared" si="27"/>
        <v/>
      </c>
      <c r="V114" s="271" t="str">
        <f t="shared" si="28"/>
        <v/>
      </c>
      <c r="W114" s="272" t="str">
        <f t="shared" si="29"/>
        <v/>
      </c>
      <c r="X114" s="258"/>
    </row>
    <row r="115" spans="1:24" ht="18" customHeight="1" x14ac:dyDescent="0.2">
      <c r="A115" s="139" t="s">
        <v>10</v>
      </c>
      <c r="B115" s="145">
        <v>8</v>
      </c>
      <c r="C115" s="146"/>
      <c r="D115" s="146"/>
      <c r="E115" s="366"/>
      <c r="F115" s="367"/>
      <c r="G115" s="149"/>
      <c r="H115" s="255"/>
      <c r="I115" s="268" t="str">
        <f>IF(G115="","",IF(H115='換算レート表(レートチェック用)'!$C$8,VLOOKUP(D115,'換算レート表(レートチェック用)'!$B$9:$E$26,2,TRUE),IF(H115='換算レート表(レートチェック用)'!$D$8,VLOOKUP(D115,'換算レート表(レートチェック用)'!$B$9:$E$26,3,TRUE),IF(H115='換算レート表(レートチェック用)'!$E$8,VLOOKUP(D115,'換算レート表(レートチェック用)'!$B$9:$E$26,4,TRUE),IF(OR(H115="JPY",H115="円"),1,0)))))</f>
        <v/>
      </c>
      <c r="J115" s="253"/>
      <c r="K115" s="253"/>
      <c r="L115" s="280" t="str">
        <f>IF(J115="","",IF(K115='換算レート表(レートチェック用)'!$C$8,VLOOKUP(D115,'換算レート表(レートチェック用)'!$B$9:$E$26,2,TRUE),IF(K115='換算レート表(レートチェック用)'!$D$8,VLOOKUP(D115,'換算レート表(レートチェック用)'!$B$9:$E$26,3,TRUE),IF(K115='換算レート表(レートチェック用)'!$E$8,VLOOKUP(D115,'換算レート表(レートチェック用)'!$B$9:$E$26,4,TRUE),IF(OR(K115="JPY",K115="円"),1,0)))))</f>
        <v/>
      </c>
      <c r="M115" s="151"/>
      <c r="N115" s="41"/>
      <c r="O115" s="274" t="str">
        <f t="shared" si="24"/>
        <v/>
      </c>
      <c r="P115" s="257"/>
      <c r="Q115" s="268" t="str">
        <f>IF(G115="","",IF(H115='換算レート表(レートチェック用)'!$C$8,VLOOKUP(D115,'換算レート表(レートチェック用)'!$B$9:$E$26,2,TRUE),IF(H115='換算レート表(レートチェック用)'!$D$8,VLOOKUP(D115,'換算レート表(レートチェック用)'!$B$9:$E$26,3,TRUE),IF(H115='換算レート表(レートチェック用)'!$E$8,VLOOKUP(D115,'換算レート表(レートチェック用)'!$B$9:$E$26,4,TRUE),IF(OR(H115="JPY",H115="円"),1,0)))))</f>
        <v/>
      </c>
      <c r="R115" s="269" t="str">
        <f t="shared" si="25"/>
        <v/>
      </c>
      <c r="S115" s="270" t="str">
        <f t="shared" si="26"/>
        <v/>
      </c>
      <c r="T115" s="268" t="str">
        <f>IF(J115="","",IF(K115='換算レート表(レートチェック用)'!$C$8,VLOOKUP(D115,'換算レート表(レートチェック用)'!$B$9:$E$26,2,TRUE),IF(K115='換算レート表(レートチェック用)'!$D$8,VLOOKUP(D115,'換算レート表(レートチェック用)'!$B$9:$E$26,3,TRUE),IF(K115='換算レート表(レートチェック用)'!$E$8,VLOOKUP(D115,'換算レート表(レートチェック用)'!$B$9:$E$26,4,TRUE),IF(OR(K115="JPY",K115="円"),1,0)))))</f>
        <v/>
      </c>
      <c r="U115" s="269" t="str">
        <f t="shared" si="27"/>
        <v/>
      </c>
      <c r="V115" s="271" t="str">
        <f t="shared" si="28"/>
        <v/>
      </c>
      <c r="W115" s="272" t="str">
        <f t="shared" si="29"/>
        <v/>
      </c>
      <c r="X115" s="258"/>
    </row>
    <row r="116" spans="1:24" ht="18" customHeight="1" x14ac:dyDescent="0.2">
      <c r="A116" s="139" t="s">
        <v>10</v>
      </c>
      <c r="B116" s="145">
        <v>9</v>
      </c>
      <c r="C116" s="146"/>
      <c r="D116" s="146"/>
      <c r="E116" s="366"/>
      <c r="F116" s="367"/>
      <c r="G116" s="149"/>
      <c r="H116" s="255"/>
      <c r="I116" s="268" t="str">
        <f>IF(G116="","",IF(H116='換算レート表(レートチェック用)'!$C$8,VLOOKUP(D116,'換算レート表(レートチェック用)'!$B$9:$E$26,2,TRUE),IF(H116='換算レート表(レートチェック用)'!$D$8,VLOOKUP(D116,'換算レート表(レートチェック用)'!$B$9:$E$26,3,TRUE),IF(H116='換算レート表(レートチェック用)'!$E$8,VLOOKUP(D116,'換算レート表(レートチェック用)'!$B$9:$E$26,4,TRUE),IF(OR(H116="JPY",H116="円"),1,0)))))</f>
        <v/>
      </c>
      <c r="J116" s="253"/>
      <c r="K116" s="253"/>
      <c r="L116" s="280" t="str">
        <f>IF(J116="","",IF(K116='換算レート表(レートチェック用)'!$C$8,VLOOKUP(D116,'換算レート表(レートチェック用)'!$B$9:$E$26,2,TRUE),IF(K116='換算レート表(レートチェック用)'!$D$8,VLOOKUP(D116,'換算レート表(レートチェック用)'!$B$9:$E$26,3,TRUE),IF(K116='換算レート表(レートチェック用)'!$E$8,VLOOKUP(D116,'換算レート表(レートチェック用)'!$B$9:$E$26,4,TRUE),IF(OR(K116="JPY",K116="円"),1,0)))))</f>
        <v/>
      </c>
      <c r="M116" s="151"/>
      <c r="N116" s="41"/>
      <c r="O116" s="274" t="str">
        <f t="shared" si="24"/>
        <v/>
      </c>
      <c r="P116" s="257"/>
      <c r="Q116" s="268" t="str">
        <f>IF(G116="","",IF(H116='換算レート表(レートチェック用)'!$C$8,VLOOKUP(D116,'換算レート表(レートチェック用)'!$B$9:$E$26,2,TRUE),IF(H116='換算レート表(レートチェック用)'!$D$8,VLOOKUP(D116,'換算レート表(レートチェック用)'!$B$9:$E$26,3,TRUE),IF(H116='換算レート表(レートチェック用)'!$E$8,VLOOKUP(D116,'換算レート表(レートチェック用)'!$B$9:$E$26,4,TRUE),IF(OR(H116="JPY",H116="円"),1,0)))))</f>
        <v/>
      </c>
      <c r="R116" s="269" t="str">
        <f t="shared" si="25"/>
        <v/>
      </c>
      <c r="S116" s="270" t="str">
        <f t="shared" si="26"/>
        <v/>
      </c>
      <c r="T116" s="268" t="str">
        <f>IF(J116="","",IF(K116='換算レート表(レートチェック用)'!$C$8,VLOOKUP(D116,'換算レート表(レートチェック用)'!$B$9:$E$26,2,TRUE),IF(K116='換算レート表(レートチェック用)'!$D$8,VLOOKUP(D116,'換算レート表(レートチェック用)'!$B$9:$E$26,3,TRUE),IF(K116='換算レート表(レートチェック用)'!$E$8,VLOOKUP(D116,'換算レート表(レートチェック用)'!$B$9:$E$26,4,TRUE),IF(OR(K116="JPY",K116="円"),1,0)))))</f>
        <v/>
      </c>
      <c r="U116" s="269" t="str">
        <f t="shared" si="27"/>
        <v/>
      </c>
      <c r="V116" s="271" t="str">
        <f t="shared" si="28"/>
        <v/>
      </c>
      <c r="W116" s="272" t="str">
        <f t="shared" si="29"/>
        <v/>
      </c>
      <c r="X116" s="258"/>
    </row>
    <row r="117" spans="1:24" ht="18" customHeight="1" x14ac:dyDescent="0.2">
      <c r="A117" s="139" t="s">
        <v>10</v>
      </c>
      <c r="B117" s="145">
        <v>10</v>
      </c>
      <c r="C117" s="146"/>
      <c r="D117" s="146"/>
      <c r="E117" s="366"/>
      <c r="F117" s="367"/>
      <c r="G117" s="149"/>
      <c r="H117" s="255"/>
      <c r="I117" s="268" t="str">
        <f>IF(G117="","",IF(H117='換算レート表(レートチェック用)'!$C$8,VLOOKUP(D117,'換算レート表(レートチェック用)'!$B$9:$E$26,2,TRUE),IF(H117='換算レート表(レートチェック用)'!$D$8,VLOOKUP(D117,'換算レート表(レートチェック用)'!$B$9:$E$26,3,TRUE),IF(H117='換算レート表(レートチェック用)'!$E$8,VLOOKUP(D117,'換算レート表(レートチェック用)'!$B$9:$E$26,4,TRUE),IF(OR(H117="JPY",H117="円"),1,0)))))</f>
        <v/>
      </c>
      <c r="J117" s="253"/>
      <c r="K117" s="253"/>
      <c r="L117" s="280" t="str">
        <f>IF(J117="","",IF(K117='換算レート表(レートチェック用)'!$C$8,VLOOKUP(D117,'換算レート表(レートチェック用)'!$B$9:$E$26,2,TRUE),IF(K117='換算レート表(レートチェック用)'!$D$8,VLOOKUP(D117,'換算レート表(レートチェック用)'!$B$9:$E$26,3,TRUE),IF(K117='換算レート表(レートチェック用)'!$E$8,VLOOKUP(D117,'換算レート表(レートチェック用)'!$B$9:$E$26,4,TRUE),IF(OR(K117="JPY",K117="円"),1,0)))))</f>
        <v/>
      </c>
      <c r="M117" s="151"/>
      <c r="N117" s="41"/>
      <c r="O117" s="274" t="str">
        <f t="shared" si="24"/>
        <v/>
      </c>
      <c r="P117" s="257"/>
      <c r="Q117" s="268" t="str">
        <f>IF(G117="","",IF(H117='換算レート表(レートチェック用)'!$C$8,VLOOKUP(D117,'換算レート表(レートチェック用)'!$B$9:$E$26,2,TRUE),IF(H117='換算レート表(レートチェック用)'!$D$8,VLOOKUP(D117,'換算レート表(レートチェック用)'!$B$9:$E$26,3,TRUE),IF(H117='換算レート表(レートチェック用)'!$E$8,VLOOKUP(D117,'換算レート表(レートチェック用)'!$B$9:$E$26,4,TRUE),IF(OR(H117="JPY",H117="円"),1,0)))))</f>
        <v/>
      </c>
      <c r="R117" s="269" t="str">
        <f t="shared" si="25"/>
        <v/>
      </c>
      <c r="S117" s="270" t="str">
        <f t="shared" si="26"/>
        <v/>
      </c>
      <c r="T117" s="268" t="str">
        <f>IF(J117="","",IF(K117='換算レート表(レートチェック用)'!$C$8,VLOOKUP(D117,'換算レート表(レートチェック用)'!$B$9:$E$26,2,TRUE),IF(K117='換算レート表(レートチェック用)'!$D$8,VLOOKUP(D117,'換算レート表(レートチェック用)'!$B$9:$E$26,3,TRUE),IF(K117='換算レート表(レートチェック用)'!$E$8,VLOOKUP(D117,'換算レート表(レートチェック用)'!$B$9:$E$26,4,TRUE),IF(OR(K117="JPY",K117="円"),1,0)))))</f>
        <v/>
      </c>
      <c r="U117" s="269" t="str">
        <f t="shared" si="27"/>
        <v/>
      </c>
      <c r="V117" s="271" t="str">
        <f t="shared" si="28"/>
        <v/>
      </c>
      <c r="W117" s="272" t="str">
        <f t="shared" si="29"/>
        <v/>
      </c>
      <c r="X117" s="258"/>
    </row>
    <row r="118" spans="1:24" ht="18" customHeight="1" x14ac:dyDescent="0.2">
      <c r="A118" s="139" t="s">
        <v>10</v>
      </c>
      <c r="B118" s="145">
        <v>11</v>
      </c>
      <c r="C118" s="146"/>
      <c r="D118" s="146"/>
      <c r="E118" s="366"/>
      <c r="F118" s="367"/>
      <c r="G118" s="149"/>
      <c r="H118" s="255"/>
      <c r="I118" s="268" t="str">
        <f>IF(G118="","",IF(H118='換算レート表(レートチェック用)'!$C$8,VLOOKUP(D118,'換算レート表(レートチェック用)'!$B$9:$E$26,2,TRUE),IF(H118='換算レート表(レートチェック用)'!$D$8,VLOOKUP(D118,'換算レート表(レートチェック用)'!$B$9:$E$26,3,TRUE),IF(H118='換算レート表(レートチェック用)'!$E$8,VLOOKUP(D118,'換算レート表(レートチェック用)'!$B$9:$E$26,4,TRUE),IF(OR(H118="JPY",H118="円"),1,0)))))</f>
        <v/>
      </c>
      <c r="J118" s="253"/>
      <c r="K118" s="253"/>
      <c r="L118" s="280" t="str">
        <f>IF(J118="","",IF(K118='換算レート表(レートチェック用)'!$C$8,VLOOKUP(D118,'換算レート表(レートチェック用)'!$B$9:$E$26,2,TRUE),IF(K118='換算レート表(レートチェック用)'!$D$8,VLOOKUP(D118,'換算レート表(レートチェック用)'!$B$9:$E$26,3,TRUE),IF(K118='換算レート表(レートチェック用)'!$E$8,VLOOKUP(D118,'換算レート表(レートチェック用)'!$B$9:$E$26,4,TRUE),IF(OR(K118="JPY",K118="円"),1,0)))))</f>
        <v/>
      </c>
      <c r="M118" s="151"/>
      <c r="N118" s="41"/>
      <c r="O118" s="274" t="str">
        <f t="shared" si="24"/>
        <v/>
      </c>
      <c r="P118" s="257"/>
      <c r="Q118" s="268" t="str">
        <f>IF(G118="","",IF(H118='換算レート表(レートチェック用)'!$C$8,VLOOKUP(D118,'換算レート表(レートチェック用)'!$B$9:$E$26,2,TRUE),IF(H118='換算レート表(レートチェック用)'!$D$8,VLOOKUP(D118,'換算レート表(レートチェック用)'!$B$9:$E$26,3,TRUE),IF(H118='換算レート表(レートチェック用)'!$E$8,VLOOKUP(D118,'換算レート表(レートチェック用)'!$B$9:$E$26,4,TRUE),IF(OR(H118="JPY",H118="円"),1,0)))))</f>
        <v/>
      </c>
      <c r="R118" s="269" t="str">
        <f t="shared" si="25"/>
        <v/>
      </c>
      <c r="S118" s="270" t="str">
        <f t="shared" si="26"/>
        <v/>
      </c>
      <c r="T118" s="268" t="str">
        <f>IF(J118="","",IF(K118='換算レート表(レートチェック用)'!$C$8,VLOOKUP(D118,'換算レート表(レートチェック用)'!$B$9:$E$26,2,TRUE),IF(K118='換算レート表(レートチェック用)'!$D$8,VLOOKUP(D118,'換算レート表(レートチェック用)'!$B$9:$E$26,3,TRUE),IF(K118='換算レート表(レートチェック用)'!$E$8,VLOOKUP(D118,'換算レート表(レートチェック用)'!$B$9:$E$26,4,TRUE),IF(OR(K118="JPY",K118="円"),1,0)))))</f>
        <v/>
      </c>
      <c r="U118" s="269" t="str">
        <f t="shared" si="27"/>
        <v/>
      </c>
      <c r="V118" s="271" t="str">
        <f t="shared" si="28"/>
        <v/>
      </c>
      <c r="W118" s="272" t="str">
        <f t="shared" si="29"/>
        <v/>
      </c>
      <c r="X118" s="258"/>
    </row>
    <row r="119" spans="1:24" ht="18" customHeight="1" x14ac:dyDescent="0.2">
      <c r="A119" s="139" t="s">
        <v>10</v>
      </c>
      <c r="B119" s="145">
        <v>12</v>
      </c>
      <c r="C119" s="146"/>
      <c r="D119" s="146"/>
      <c r="E119" s="366"/>
      <c r="F119" s="367"/>
      <c r="G119" s="149"/>
      <c r="H119" s="255"/>
      <c r="I119" s="268" t="str">
        <f>IF(G119="","",IF(H119='換算レート表(レートチェック用)'!$C$8,VLOOKUP(D119,'換算レート表(レートチェック用)'!$B$9:$E$26,2,TRUE),IF(H119='換算レート表(レートチェック用)'!$D$8,VLOOKUP(D119,'換算レート表(レートチェック用)'!$B$9:$E$26,3,TRUE),IF(H119='換算レート表(レートチェック用)'!$E$8,VLOOKUP(D119,'換算レート表(レートチェック用)'!$B$9:$E$26,4,TRUE),IF(OR(H119="JPY",H119="円"),1,0)))))</f>
        <v/>
      </c>
      <c r="J119" s="253"/>
      <c r="K119" s="253"/>
      <c r="L119" s="280" t="str">
        <f>IF(J119="","",IF(K119='換算レート表(レートチェック用)'!$C$8,VLOOKUP(D119,'換算レート表(レートチェック用)'!$B$9:$E$26,2,TRUE),IF(K119='換算レート表(レートチェック用)'!$D$8,VLOOKUP(D119,'換算レート表(レートチェック用)'!$B$9:$E$26,3,TRUE),IF(K119='換算レート表(レートチェック用)'!$E$8,VLOOKUP(D119,'換算レート表(レートチェック用)'!$B$9:$E$26,4,TRUE),IF(OR(K119="JPY",K119="円"),1,0)))))</f>
        <v/>
      </c>
      <c r="M119" s="151"/>
      <c r="N119" s="41"/>
      <c r="O119" s="274" t="str">
        <f t="shared" si="24"/>
        <v/>
      </c>
      <c r="P119" s="257"/>
      <c r="Q119" s="268" t="str">
        <f>IF(G119="","",IF(H119='換算レート表(レートチェック用)'!$C$8,VLOOKUP(D119,'換算レート表(レートチェック用)'!$B$9:$E$26,2,TRUE),IF(H119='換算レート表(レートチェック用)'!$D$8,VLOOKUP(D119,'換算レート表(レートチェック用)'!$B$9:$E$26,3,TRUE),IF(H119='換算レート表(レートチェック用)'!$E$8,VLOOKUP(D119,'換算レート表(レートチェック用)'!$B$9:$E$26,4,TRUE),IF(OR(H119="JPY",H119="円"),1,0)))))</f>
        <v/>
      </c>
      <c r="R119" s="269" t="str">
        <f t="shared" si="25"/>
        <v/>
      </c>
      <c r="S119" s="270" t="str">
        <f t="shared" si="26"/>
        <v/>
      </c>
      <c r="T119" s="268" t="str">
        <f>IF(J119="","",IF(K119='換算レート表(レートチェック用)'!$C$8,VLOOKUP(D119,'換算レート表(レートチェック用)'!$B$9:$E$26,2,TRUE),IF(K119='換算レート表(レートチェック用)'!$D$8,VLOOKUP(D119,'換算レート表(レートチェック用)'!$B$9:$E$26,3,TRUE),IF(K119='換算レート表(レートチェック用)'!$E$8,VLOOKUP(D119,'換算レート表(レートチェック用)'!$B$9:$E$26,4,TRUE),IF(OR(K119="JPY",K119="円"),1,0)))))</f>
        <v/>
      </c>
      <c r="U119" s="269" t="str">
        <f t="shared" si="27"/>
        <v/>
      </c>
      <c r="V119" s="271" t="str">
        <f t="shared" si="28"/>
        <v/>
      </c>
      <c r="W119" s="272" t="str">
        <f t="shared" si="29"/>
        <v/>
      </c>
      <c r="X119" s="258"/>
    </row>
    <row r="120" spans="1:24" ht="18" customHeight="1" x14ac:dyDescent="0.2">
      <c r="A120" s="139" t="s">
        <v>10</v>
      </c>
      <c r="B120" s="145">
        <v>13</v>
      </c>
      <c r="C120" s="146"/>
      <c r="D120" s="146"/>
      <c r="E120" s="366"/>
      <c r="F120" s="367"/>
      <c r="G120" s="149"/>
      <c r="H120" s="255"/>
      <c r="I120" s="268" t="str">
        <f>IF(G120="","",IF(H120='換算レート表(レートチェック用)'!$C$8,VLOOKUP(D120,'換算レート表(レートチェック用)'!$B$9:$E$26,2,TRUE),IF(H120='換算レート表(レートチェック用)'!$D$8,VLOOKUP(D120,'換算レート表(レートチェック用)'!$B$9:$E$26,3,TRUE),IF(H120='換算レート表(レートチェック用)'!$E$8,VLOOKUP(D120,'換算レート表(レートチェック用)'!$B$9:$E$26,4,TRUE),IF(OR(H120="JPY",H120="円"),1,0)))))</f>
        <v/>
      </c>
      <c r="J120" s="253"/>
      <c r="K120" s="253"/>
      <c r="L120" s="280" t="str">
        <f>IF(J120="","",IF(K120='換算レート表(レートチェック用)'!$C$8,VLOOKUP(D120,'換算レート表(レートチェック用)'!$B$9:$E$26,2,TRUE),IF(K120='換算レート表(レートチェック用)'!$D$8,VLOOKUP(D120,'換算レート表(レートチェック用)'!$B$9:$E$26,3,TRUE),IF(K120='換算レート表(レートチェック用)'!$E$8,VLOOKUP(D120,'換算レート表(レートチェック用)'!$B$9:$E$26,4,TRUE),IF(OR(K120="JPY",K120="円"),1,0)))))</f>
        <v/>
      </c>
      <c r="M120" s="151"/>
      <c r="N120" s="41"/>
      <c r="O120" s="274" t="str">
        <f t="shared" si="24"/>
        <v/>
      </c>
      <c r="P120" s="257"/>
      <c r="Q120" s="268" t="str">
        <f>IF(G120="","",IF(H120='換算レート表(レートチェック用)'!$C$8,VLOOKUP(D120,'換算レート表(レートチェック用)'!$B$9:$E$26,2,TRUE),IF(H120='換算レート表(レートチェック用)'!$D$8,VLOOKUP(D120,'換算レート表(レートチェック用)'!$B$9:$E$26,3,TRUE),IF(H120='換算レート表(レートチェック用)'!$E$8,VLOOKUP(D120,'換算レート表(レートチェック用)'!$B$9:$E$26,4,TRUE),IF(OR(H120="JPY",H120="円"),1,0)))))</f>
        <v/>
      </c>
      <c r="R120" s="269" t="str">
        <f t="shared" si="25"/>
        <v/>
      </c>
      <c r="S120" s="270" t="str">
        <f t="shared" si="26"/>
        <v/>
      </c>
      <c r="T120" s="268" t="str">
        <f>IF(J120="","",IF(K120='換算レート表(レートチェック用)'!$C$8,VLOOKUP(D120,'換算レート表(レートチェック用)'!$B$9:$E$26,2,TRUE),IF(K120='換算レート表(レートチェック用)'!$D$8,VLOOKUP(D120,'換算レート表(レートチェック用)'!$B$9:$E$26,3,TRUE),IF(K120='換算レート表(レートチェック用)'!$E$8,VLOOKUP(D120,'換算レート表(レートチェック用)'!$B$9:$E$26,4,TRUE),IF(OR(K120="JPY",K120="円"),1,0)))))</f>
        <v/>
      </c>
      <c r="U120" s="269" t="str">
        <f t="shared" si="27"/>
        <v/>
      </c>
      <c r="V120" s="271" t="str">
        <f t="shared" si="28"/>
        <v/>
      </c>
      <c r="W120" s="272" t="str">
        <f t="shared" si="29"/>
        <v/>
      </c>
      <c r="X120" s="258"/>
    </row>
    <row r="121" spans="1:24" ht="18" customHeight="1" x14ac:dyDescent="0.2">
      <c r="A121" s="139" t="s">
        <v>10</v>
      </c>
      <c r="B121" s="145">
        <v>14</v>
      </c>
      <c r="C121" s="146"/>
      <c r="D121" s="146"/>
      <c r="E121" s="366"/>
      <c r="F121" s="367"/>
      <c r="G121" s="149"/>
      <c r="H121" s="255"/>
      <c r="I121" s="268" t="str">
        <f>IF(G121="","",IF(H121='換算レート表(レートチェック用)'!$C$8,VLOOKUP(D121,'換算レート表(レートチェック用)'!$B$9:$E$26,2,TRUE),IF(H121='換算レート表(レートチェック用)'!$D$8,VLOOKUP(D121,'換算レート表(レートチェック用)'!$B$9:$E$26,3,TRUE),IF(H121='換算レート表(レートチェック用)'!$E$8,VLOOKUP(D121,'換算レート表(レートチェック用)'!$B$9:$E$26,4,TRUE),IF(OR(H121="JPY",H121="円"),1,0)))))</f>
        <v/>
      </c>
      <c r="J121" s="253"/>
      <c r="K121" s="253"/>
      <c r="L121" s="280" t="str">
        <f>IF(J121="","",IF(K121='換算レート表(レートチェック用)'!$C$8,VLOOKUP(D121,'換算レート表(レートチェック用)'!$B$9:$E$26,2,TRUE),IF(K121='換算レート表(レートチェック用)'!$D$8,VLOOKUP(D121,'換算レート表(レートチェック用)'!$B$9:$E$26,3,TRUE),IF(K121='換算レート表(レートチェック用)'!$E$8,VLOOKUP(D121,'換算レート表(レートチェック用)'!$B$9:$E$26,4,TRUE),IF(OR(K121="JPY",K121="円"),1,0)))))</f>
        <v/>
      </c>
      <c r="M121" s="151"/>
      <c r="N121" s="41"/>
      <c r="O121" s="274" t="str">
        <f t="shared" si="24"/>
        <v/>
      </c>
      <c r="P121" s="257"/>
      <c r="Q121" s="268" t="str">
        <f>IF(G121="","",IF(H121='換算レート表(レートチェック用)'!$C$8,VLOOKUP(D121,'換算レート表(レートチェック用)'!$B$9:$E$26,2,TRUE),IF(H121='換算レート表(レートチェック用)'!$D$8,VLOOKUP(D121,'換算レート表(レートチェック用)'!$B$9:$E$26,3,TRUE),IF(H121='換算レート表(レートチェック用)'!$E$8,VLOOKUP(D121,'換算レート表(レートチェック用)'!$B$9:$E$26,4,TRUE),IF(OR(H121="JPY",H121="円"),1,0)))))</f>
        <v/>
      </c>
      <c r="R121" s="269" t="str">
        <f t="shared" si="25"/>
        <v/>
      </c>
      <c r="S121" s="270" t="str">
        <f t="shared" si="26"/>
        <v/>
      </c>
      <c r="T121" s="268" t="str">
        <f>IF(J121="","",IF(K121='換算レート表(レートチェック用)'!$C$8,VLOOKUP(D121,'換算レート表(レートチェック用)'!$B$9:$E$26,2,TRUE),IF(K121='換算レート表(レートチェック用)'!$D$8,VLOOKUP(D121,'換算レート表(レートチェック用)'!$B$9:$E$26,3,TRUE),IF(K121='換算レート表(レートチェック用)'!$E$8,VLOOKUP(D121,'換算レート表(レートチェック用)'!$B$9:$E$26,4,TRUE),IF(OR(K121="JPY",K121="円"),1,0)))))</f>
        <v/>
      </c>
      <c r="U121" s="269" t="str">
        <f t="shared" si="27"/>
        <v/>
      </c>
      <c r="V121" s="271" t="str">
        <f t="shared" si="28"/>
        <v/>
      </c>
      <c r="W121" s="272" t="str">
        <f t="shared" si="29"/>
        <v/>
      </c>
      <c r="X121" s="258"/>
    </row>
    <row r="122" spans="1:24" ht="18" customHeight="1" x14ac:dyDescent="0.2">
      <c r="A122" s="139" t="s">
        <v>10</v>
      </c>
      <c r="B122" s="145">
        <v>15</v>
      </c>
      <c r="C122" s="146"/>
      <c r="D122" s="146"/>
      <c r="E122" s="366"/>
      <c r="F122" s="367"/>
      <c r="G122" s="149"/>
      <c r="H122" s="255"/>
      <c r="I122" s="268" t="str">
        <f>IF(G122="","",IF(H122='換算レート表(レートチェック用)'!$C$8,VLOOKUP(D122,'換算レート表(レートチェック用)'!$B$9:$E$26,2,TRUE),IF(H122='換算レート表(レートチェック用)'!$D$8,VLOOKUP(D122,'換算レート表(レートチェック用)'!$B$9:$E$26,3,TRUE),IF(H122='換算レート表(レートチェック用)'!$E$8,VLOOKUP(D122,'換算レート表(レートチェック用)'!$B$9:$E$26,4,TRUE),IF(OR(H122="JPY",H122="円"),1,0)))))</f>
        <v/>
      </c>
      <c r="J122" s="253"/>
      <c r="K122" s="253"/>
      <c r="L122" s="280" t="str">
        <f>IF(J122="","",IF(K122='換算レート表(レートチェック用)'!$C$8,VLOOKUP(D122,'換算レート表(レートチェック用)'!$B$9:$E$26,2,TRUE),IF(K122='換算レート表(レートチェック用)'!$D$8,VLOOKUP(D122,'換算レート表(レートチェック用)'!$B$9:$E$26,3,TRUE),IF(K122='換算レート表(レートチェック用)'!$E$8,VLOOKUP(D122,'換算レート表(レートチェック用)'!$B$9:$E$26,4,TRUE),IF(OR(K122="JPY",K122="円"),1,0)))))</f>
        <v/>
      </c>
      <c r="M122" s="151"/>
      <c r="N122" s="41"/>
      <c r="O122" s="274" t="str">
        <f t="shared" si="24"/>
        <v/>
      </c>
      <c r="P122" s="257"/>
      <c r="Q122" s="268" t="str">
        <f>IF(G122="","",IF(H122='換算レート表(レートチェック用)'!$C$8,VLOOKUP(D122,'換算レート表(レートチェック用)'!$B$9:$E$26,2,TRUE),IF(H122='換算レート表(レートチェック用)'!$D$8,VLOOKUP(D122,'換算レート表(レートチェック用)'!$B$9:$E$26,3,TRUE),IF(H122='換算レート表(レートチェック用)'!$E$8,VLOOKUP(D122,'換算レート表(レートチェック用)'!$B$9:$E$26,4,TRUE),IF(OR(H122="JPY",H122="円"),1,0)))))</f>
        <v/>
      </c>
      <c r="R122" s="269" t="str">
        <f t="shared" si="25"/>
        <v/>
      </c>
      <c r="S122" s="270" t="str">
        <f t="shared" si="26"/>
        <v/>
      </c>
      <c r="T122" s="268" t="str">
        <f>IF(J122="","",IF(K122='換算レート表(レートチェック用)'!$C$8,VLOOKUP(D122,'換算レート表(レートチェック用)'!$B$9:$E$26,2,TRUE),IF(K122='換算レート表(レートチェック用)'!$D$8,VLOOKUP(D122,'換算レート表(レートチェック用)'!$B$9:$E$26,3,TRUE),IF(K122='換算レート表(レートチェック用)'!$E$8,VLOOKUP(D122,'換算レート表(レートチェック用)'!$B$9:$E$26,4,TRUE),IF(OR(K122="JPY",K122="円"),1,0)))))</f>
        <v/>
      </c>
      <c r="U122" s="269" t="str">
        <f t="shared" si="27"/>
        <v/>
      </c>
      <c r="V122" s="271" t="str">
        <f t="shared" si="28"/>
        <v/>
      </c>
      <c r="W122" s="272" t="str">
        <f t="shared" si="29"/>
        <v/>
      </c>
      <c r="X122" s="258"/>
    </row>
    <row r="123" spans="1:24" ht="18" customHeight="1" x14ac:dyDescent="0.2">
      <c r="A123" s="139" t="s">
        <v>10</v>
      </c>
      <c r="B123" s="145">
        <v>16</v>
      </c>
      <c r="C123" s="146"/>
      <c r="D123" s="146"/>
      <c r="E123" s="366"/>
      <c r="F123" s="367"/>
      <c r="G123" s="149"/>
      <c r="H123" s="255"/>
      <c r="I123" s="268" t="str">
        <f>IF(G123="","",IF(H123='換算レート表(レートチェック用)'!$C$8,VLOOKUP(D123,'換算レート表(レートチェック用)'!$B$9:$E$26,2,TRUE),IF(H123='換算レート表(レートチェック用)'!$D$8,VLOOKUP(D123,'換算レート表(レートチェック用)'!$B$9:$E$26,3,TRUE),IF(H123='換算レート表(レートチェック用)'!$E$8,VLOOKUP(D123,'換算レート表(レートチェック用)'!$B$9:$E$26,4,TRUE),IF(OR(H123="JPY",H123="円"),1,0)))))</f>
        <v/>
      </c>
      <c r="J123" s="253"/>
      <c r="K123" s="253"/>
      <c r="L123" s="280" t="str">
        <f>IF(J123="","",IF(K123='換算レート表(レートチェック用)'!$C$8,VLOOKUP(D123,'換算レート表(レートチェック用)'!$B$9:$E$26,2,TRUE),IF(K123='換算レート表(レートチェック用)'!$D$8,VLOOKUP(D123,'換算レート表(レートチェック用)'!$B$9:$E$26,3,TRUE),IF(K123='換算レート表(レートチェック用)'!$E$8,VLOOKUP(D123,'換算レート表(レートチェック用)'!$B$9:$E$26,4,TRUE),IF(OR(K123="JPY",K123="円"),1,0)))))</f>
        <v/>
      </c>
      <c r="M123" s="151"/>
      <c r="N123" s="41"/>
      <c r="O123" s="274" t="str">
        <f t="shared" si="24"/>
        <v/>
      </c>
      <c r="P123" s="257"/>
      <c r="Q123" s="268" t="str">
        <f>IF(G123="","",IF(H123='換算レート表(レートチェック用)'!$C$8,VLOOKUP(D123,'換算レート表(レートチェック用)'!$B$9:$E$26,2,TRUE),IF(H123='換算レート表(レートチェック用)'!$D$8,VLOOKUP(D123,'換算レート表(レートチェック用)'!$B$9:$E$26,3,TRUE),IF(H123='換算レート表(レートチェック用)'!$E$8,VLOOKUP(D123,'換算レート表(レートチェック用)'!$B$9:$E$26,4,TRUE),IF(OR(H123="JPY",H123="円"),1,0)))))</f>
        <v/>
      </c>
      <c r="R123" s="269" t="str">
        <f t="shared" si="25"/>
        <v/>
      </c>
      <c r="S123" s="270" t="str">
        <f t="shared" si="26"/>
        <v/>
      </c>
      <c r="T123" s="268" t="str">
        <f>IF(J123="","",IF(K123='換算レート表(レートチェック用)'!$C$8,VLOOKUP(D123,'換算レート表(レートチェック用)'!$B$9:$E$26,2,TRUE),IF(K123='換算レート表(レートチェック用)'!$D$8,VLOOKUP(D123,'換算レート表(レートチェック用)'!$B$9:$E$26,3,TRUE),IF(K123='換算レート表(レートチェック用)'!$E$8,VLOOKUP(D123,'換算レート表(レートチェック用)'!$B$9:$E$26,4,TRUE),IF(OR(K123="JPY",K123="円"),1,0)))))</f>
        <v/>
      </c>
      <c r="U123" s="269" t="str">
        <f t="shared" si="27"/>
        <v/>
      </c>
      <c r="V123" s="271" t="str">
        <f t="shared" si="28"/>
        <v/>
      </c>
      <c r="W123" s="272" t="str">
        <f t="shared" si="29"/>
        <v/>
      </c>
      <c r="X123" s="258"/>
    </row>
    <row r="124" spans="1:24" ht="18" customHeight="1" x14ac:dyDescent="0.2">
      <c r="A124" s="139" t="s">
        <v>10</v>
      </c>
      <c r="B124" s="145">
        <v>17</v>
      </c>
      <c r="C124" s="146"/>
      <c r="D124" s="146"/>
      <c r="E124" s="366"/>
      <c r="F124" s="367"/>
      <c r="G124" s="149"/>
      <c r="H124" s="255"/>
      <c r="I124" s="268" t="str">
        <f>IF(G124="","",IF(H124='換算レート表(レートチェック用)'!$C$8,VLOOKUP(D124,'換算レート表(レートチェック用)'!$B$9:$E$26,2,TRUE),IF(H124='換算レート表(レートチェック用)'!$D$8,VLOOKUP(D124,'換算レート表(レートチェック用)'!$B$9:$E$26,3,TRUE),IF(H124='換算レート表(レートチェック用)'!$E$8,VLOOKUP(D124,'換算レート表(レートチェック用)'!$B$9:$E$26,4,TRUE),IF(OR(H124="JPY",H124="円"),1,0)))))</f>
        <v/>
      </c>
      <c r="J124" s="253"/>
      <c r="K124" s="253"/>
      <c r="L124" s="280" t="str">
        <f>IF(J124="","",IF(K124='換算レート表(レートチェック用)'!$C$8,VLOOKUP(D124,'換算レート表(レートチェック用)'!$B$9:$E$26,2,TRUE),IF(K124='換算レート表(レートチェック用)'!$D$8,VLOOKUP(D124,'換算レート表(レートチェック用)'!$B$9:$E$26,3,TRUE),IF(K124='換算レート表(レートチェック用)'!$E$8,VLOOKUP(D124,'換算レート表(レートチェック用)'!$B$9:$E$26,4,TRUE),IF(OR(K124="JPY",K124="円"),1,0)))))</f>
        <v/>
      </c>
      <c r="M124" s="151"/>
      <c r="N124" s="41"/>
      <c r="O124" s="274" t="str">
        <f t="shared" si="24"/>
        <v/>
      </c>
      <c r="P124" s="257"/>
      <c r="Q124" s="268" t="str">
        <f>IF(G124="","",IF(H124='換算レート表(レートチェック用)'!$C$8,VLOOKUP(D124,'換算レート表(レートチェック用)'!$B$9:$E$26,2,TRUE),IF(H124='換算レート表(レートチェック用)'!$D$8,VLOOKUP(D124,'換算レート表(レートチェック用)'!$B$9:$E$26,3,TRUE),IF(H124='換算レート表(レートチェック用)'!$E$8,VLOOKUP(D124,'換算レート表(レートチェック用)'!$B$9:$E$26,4,TRUE),IF(OR(H124="JPY",H124="円"),1,0)))))</f>
        <v/>
      </c>
      <c r="R124" s="269" t="str">
        <f t="shared" si="25"/>
        <v/>
      </c>
      <c r="S124" s="270" t="str">
        <f t="shared" si="26"/>
        <v/>
      </c>
      <c r="T124" s="268" t="str">
        <f>IF(J124="","",IF(K124='換算レート表(レートチェック用)'!$C$8,VLOOKUP(D124,'換算レート表(レートチェック用)'!$B$9:$E$26,2,TRUE),IF(K124='換算レート表(レートチェック用)'!$D$8,VLOOKUP(D124,'換算レート表(レートチェック用)'!$B$9:$E$26,3,TRUE),IF(K124='換算レート表(レートチェック用)'!$E$8,VLOOKUP(D124,'換算レート表(レートチェック用)'!$B$9:$E$26,4,TRUE),IF(OR(K124="JPY",K124="円"),1,0)))))</f>
        <v/>
      </c>
      <c r="U124" s="269" t="str">
        <f t="shared" si="27"/>
        <v/>
      </c>
      <c r="V124" s="271" t="str">
        <f t="shared" si="28"/>
        <v/>
      </c>
      <c r="W124" s="272" t="str">
        <f t="shared" si="29"/>
        <v/>
      </c>
      <c r="X124" s="258"/>
    </row>
    <row r="125" spans="1:24" ht="18" customHeight="1" x14ac:dyDescent="0.2">
      <c r="A125" s="139" t="s">
        <v>10</v>
      </c>
      <c r="B125" s="145">
        <v>18</v>
      </c>
      <c r="C125" s="146"/>
      <c r="D125" s="146"/>
      <c r="E125" s="366"/>
      <c r="F125" s="367"/>
      <c r="G125" s="149"/>
      <c r="H125" s="255"/>
      <c r="I125" s="268" t="str">
        <f>IF(G125="","",IF(H125='換算レート表(レートチェック用)'!$C$8,VLOOKUP(D125,'換算レート表(レートチェック用)'!$B$9:$E$26,2,TRUE),IF(H125='換算レート表(レートチェック用)'!$D$8,VLOOKUP(D125,'換算レート表(レートチェック用)'!$B$9:$E$26,3,TRUE),IF(H125='換算レート表(レートチェック用)'!$E$8,VLOOKUP(D125,'換算レート表(レートチェック用)'!$B$9:$E$26,4,TRUE),IF(OR(H125="JPY",H125="円"),1,0)))))</f>
        <v/>
      </c>
      <c r="J125" s="253"/>
      <c r="K125" s="253"/>
      <c r="L125" s="280" t="str">
        <f>IF(J125="","",IF(K125='換算レート表(レートチェック用)'!$C$8,VLOOKUP(D125,'換算レート表(レートチェック用)'!$B$9:$E$26,2,TRUE),IF(K125='換算レート表(レートチェック用)'!$D$8,VLOOKUP(D125,'換算レート表(レートチェック用)'!$B$9:$E$26,3,TRUE),IF(K125='換算レート表(レートチェック用)'!$E$8,VLOOKUP(D125,'換算レート表(レートチェック用)'!$B$9:$E$26,4,TRUE),IF(OR(K125="JPY",K125="円"),1,0)))))</f>
        <v/>
      </c>
      <c r="M125" s="151"/>
      <c r="N125" s="41"/>
      <c r="O125" s="274" t="str">
        <f t="shared" si="24"/>
        <v/>
      </c>
      <c r="P125" s="257"/>
      <c r="Q125" s="268" t="str">
        <f>IF(G125="","",IF(H125='換算レート表(レートチェック用)'!$C$8,VLOOKUP(D125,'換算レート表(レートチェック用)'!$B$9:$E$26,2,TRUE),IF(H125='換算レート表(レートチェック用)'!$D$8,VLOOKUP(D125,'換算レート表(レートチェック用)'!$B$9:$E$26,3,TRUE),IF(H125='換算レート表(レートチェック用)'!$E$8,VLOOKUP(D125,'換算レート表(レートチェック用)'!$B$9:$E$26,4,TRUE),IF(OR(H125="JPY",H125="円"),1,0)))))</f>
        <v/>
      </c>
      <c r="R125" s="269" t="str">
        <f t="shared" si="25"/>
        <v/>
      </c>
      <c r="S125" s="270" t="str">
        <f t="shared" si="26"/>
        <v/>
      </c>
      <c r="T125" s="268" t="str">
        <f>IF(J125="","",IF(K125='換算レート表(レートチェック用)'!$C$8,VLOOKUP(D125,'換算レート表(レートチェック用)'!$B$9:$E$26,2,TRUE),IF(K125='換算レート表(レートチェック用)'!$D$8,VLOOKUP(D125,'換算レート表(レートチェック用)'!$B$9:$E$26,3,TRUE),IF(K125='換算レート表(レートチェック用)'!$E$8,VLOOKUP(D125,'換算レート表(レートチェック用)'!$B$9:$E$26,4,TRUE),IF(OR(K125="JPY",K125="円"),1,0)))))</f>
        <v/>
      </c>
      <c r="U125" s="269" t="str">
        <f t="shared" si="27"/>
        <v/>
      </c>
      <c r="V125" s="271" t="str">
        <f t="shared" si="28"/>
        <v/>
      </c>
      <c r="W125" s="272" t="str">
        <f t="shared" si="29"/>
        <v/>
      </c>
      <c r="X125" s="258"/>
    </row>
    <row r="126" spans="1:24" ht="18" customHeight="1" x14ac:dyDescent="0.2">
      <c r="A126" s="139" t="s">
        <v>10</v>
      </c>
      <c r="B126" s="145">
        <v>19</v>
      </c>
      <c r="C126" s="146"/>
      <c r="D126" s="146"/>
      <c r="E126" s="366"/>
      <c r="F126" s="367"/>
      <c r="G126" s="149"/>
      <c r="H126" s="255"/>
      <c r="I126" s="268" t="str">
        <f>IF(G126="","",IF(H126='換算レート表(レートチェック用)'!$C$8,VLOOKUP(D126,'換算レート表(レートチェック用)'!$B$9:$E$26,2,TRUE),IF(H126='換算レート表(レートチェック用)'!$D$8,VLOOKUP(D126,'換算レート表(レートチェック用)'!$B$9:$E$26,3,TRUE),IF(H126='換算レート表(レートチェック用)'!$E$8,VLOOKUP(D126,'換算レート表(レートチェック用)'!$B$9:$E$26,4,TRUE),IF(OR(H126="JPY",H126="円"),1,0)))))</f>
        <v/>
      </c>
      <c r="J126" s="253"/>
      <c r="K126" s="253"/>
      <c r="L126" s="280" t="str">
        <f>IF(J126="","",IF(K126='換算レート表(レートチェック用)'!$C$8,VLOOKUP(D126,'換算レート表(レートチェック用)'!$B$9:$E$26,2,TRUE),IF(K126='換算レート表(レートチェック用)'!$D$8,VLOOKUP(D126,'換算レート表(レートチェック用)'!$B$9:$E$26,3,TRUE),IF(K126='換算レート表(レートチェック用)'!$E$8,VLOOKUP(D126,'換算レート表(レートチェック用)'!$B$9:$E$26,4,TRUE),IF(OR(K126="JPY",K126="円"),1,0)))))</f>
        <v/>
      </c>
      <c r="M126" s="151"/>
      <c r="N126" s="41"/>
      <c r="O126" s="274" t="str">
        <f t="shared" si="24"/>
        <v/>
      </c>
      <c r="P126" s="257"/>
      <c r="Q126" s="268" t="str">
        <f>IF(G126="","",IF(H126='換算レート表(レートチェック用)'!$C$8,VLOOKUP(D126,'換算レート表(レートチェック用)'!$B$9:$E$26,2,TRUE),IF(H126='換算レート表(レートチェック用)'!$D$8,VLOOKUP(D126,'換算レート表(レートチェック用)'!$B$9:$E$26,3,TRUE),IF(H126='換算レート表(レートチェック用)'!$E$8,VLOOKUP(D126,'換算レート表(レートチェック用)'!$B$9:$E$26,4,TRUE),IF(OR(H126="JPY",H126="円"),1,0)))))</f>
        <v/>
      </c>
      <c r="R126" s="269" t="str">
        <f t="shared" si="25"/>
        <v/>
      </c>
      <c r="S126" s="270" t="str">
        <f t="shared" si="26"/>
        <v/>
      </c>
      <c r="T126" s="268" t="str">
        <f>IF(J126="","",IF(K126='換算レート表(レートチェック用)'!$C$8,VLOOKUP(D126,'換算レート表(レートチェック用)'!$B$9:$E$26,2,TRUE),IF(K126='換算レート表(レートチェック用)'!$D$8,VLOOKUP(D126,'換算レート表(レートチェック用)'!$B$9:$E$26,3,TRUE),IF(K126='換算レート表(レートチェック用)'!$E$8,VLOOKUP(D126,'換算レート表(レートチェック用)'!$B$9:$E$26,4,TRUE),IF(OR(K126="JPY",K126="円"),1,0)))))</f>
        <v/>
      </c>
      <c r="U126" s="269" t="str">
        <f t="shared" si="27"/>
        <v/>
      </c>
      <c r="V126" s="271" t="str">
        <f t="shared" si="28"/>
        <v/>
      </c>
      <c r="W126" s="272" t="str">
        <f t="shared" si="29"/>
        <v/>
      </c>
      <c r="X126" s="258"/>
    </row>
    <row r="127" spans="1:24" ht="18" customHeight="1" x14ac:dyDescent="0.2">
      <c r="A127" s="139" t="s">
        <v>10</v>
      </c>
      <c r="B127" s="145">
        <v>20</v>
      </c>
      <c r="C127" s="146"/>
      <c r="D127" s="233">
        <v>44953</v>
      </c>
      <c r="E127" s="366"/>
      <c r="F127" s="367"/>
      <c r="G127" s="264">
        <v>500</v>
      </c>
      <c r="H127" s="267" t="s">
        <v>269</v>
      </c>
      <c r="I127" s="268">
        <f>IF(G127="","",IF(H127='換算レート表(レートチェック用)'!$C$8,VLOOKUP(D127,'換算レート表(レートチェック用)'!$B$9:$E$26,2,TRUE),IF(H127='換算レート表(レートチェック用)'!$D$8,VLOOKUP(D127,'換算レート表(レートチェック用)'!$B$9:$E$26,3,TRUE),IF(H127='換算レート表(レートチェック用)'!$E$8,VLOOKUP(D127,'換算レート表(レートチェック用)'!$B$9:$E$26,4,TRUE),IF(OR(H127="JPY",H127="円"),1,0)))))</f>
        <v>620.91999999999996</v>
      </c>
      <c r="J127" s="314">
        <f>ROUNDDOWN(G127/I127,2)</f>
        <v>0.8</v>
      </c>
      <c r="K127" s="263" t="s">
        <v>256</v>
      </c>
      <c r="L127" s="280">
        <f>IF(J127="","",IF(K127='換算レート表(レートチェック用)'!$C$8,VLOOKUP(D127,'換算レート表(レートチェック用)'!$B$9:$E$26,2,TRUE),IF(K127='換算レート表(レートチェック用)'!$D$8,VLOOKUP(D127,'換算レート表(レートチェック用)'!$B$9:$E$26,3,TRUE),IF(K127='換算レート表(レートチェック用)'!$E$8,VLOOKUP(D127,'換算レート表(レートチェック用)'!$B$9:$E$26,4,TRUE),IF(OR(K127="JPY",K127="円"),1,0)))))</f>
        <v>130.72999999999999</v>
      </c>
      <c r="M127" s="265">
        <f>ROUNDDOWN(L127*J127,0)</f>
        <v>104</v>
      </c>
      <c r="N127" s="41"/>
      <c r="O127" s="274" t="str">
        <f t="shared" si="24"/>
        <v>○</v>
      </c>
      <c r="P127" s="257"/>
      <c r="Q127" s="268">
        <f>IF(G127="","",IF(H127='換算レート表(レートチェック用)'!$C$8,VLOOKUP(D127,'換算レート表(レートチェック用)'!$B$9:$E$26,2,TRUE),IF(H127='換算レート表(レートチェック用)'!$D$8,VLOOKUP(D127,'換算レート表(レートチェック用)'!$B$9:$E$26,3,TRUE),IF(H127='換算レート表(レートチェック用)'!$E$8,VLOOKUP(D127,'換算レート表(レートチェック用)'!$B$9:$E$26,4,TRUE),IF(OR(H127="JPY",H127="円"),1,0)))))</f>
        <v>620.91999999999996</v>
      </c>
      <c r="R127" s="269" t="str">
        <f t="shared" si="25"/>
        <v>〇</v>
      </c>
      <c r="S127" s="270">
        <f t="shared" si="26"/>
        <v>0.8</v>
      </c>
      <c r="T127" s="268">
        <f>IF(J127="","",IF(K127='換算レート表(レートチェック用)'!$C$8,VLOOKUP(D127,'換算レート表(レートチェック用)'!$B$9:$E$26,2,TRUE),IF(K127='換算レート表(レートチェック用)'!$D$8,VLOOKUP(D127,'換算レート表(レートチェック用)'!$B$9:$E$26,3,TRUE),IF(K127='換算レート表(レートチェック用)'!$E$8,VLOOKUP(D127,'換算レート表(レートチェック用)'!$B$9:$E$26,4,TRUE),IF(OR(K127="JPY",K127="円"),1,0)))))</f>
        <v>130.72999999999999</v>
      </c>
      <c r="U127" s="269" t="str">
        <f t="shared" si="27"/>
        <v>〇</v>
      </c>
      <c r="V127" s="271">
        <f t="shared" si="28"/>
        <v>104</v>
      </c>
      <c r="W127" s="272">
        <f t="shared" si="29"/>
        <v>0</v>
      </c>
      <c r="X127" s="258"/>
    </row>
    <row r="128" spans="1:24" ht="18" customHeight="1" x14ac:dyDescent="0.2">
      <c r="A128" s="340" t="s">
        <v>124</v>
      </c>
      <c r="B128" s="341"/>
      <c r="C128" s="341"/>
      <c r="D128" s="341"/>
      <c r="E128" s="341"/>
      <c r="F128" s="341"/>
      <c r="G128" s="341"/>
      <c r="H128" s="341"/>
      <c r="I128" s="341"/>
      <c r="J128" s="341"/>
      <c r="K128" s="341"/>
      <c r="L128" s="341"/>
      <c r="M128" s="163">
        <f>SUM(M108:M127)</f>
        <v>208</v>
      </c>
      <c r="N128" s="41"/>
      <c r="O128" s="129"/>
      <c r="Q128" s="129"/>
      <c r="R128" s="129"/>
      <c r="S128" s="129"/>
      <c r="T128" s="129"/>
      <c r="U128" s="129"/>
      <c r="V128" s="129"/>
      <c r="W128" s="129"/>
      <c r="X128" s="129"/>
    </row>
    <row r="129" spans="1:24" ht="18" customHeight="1" x14ac:dyDescent="0.2">
      <c r="A129" s="340" t="s">
        <v>125</v>
      </c>
      <c r="B129" s="341"/>
      <c r="C129" s="341"/>
      <c r="D129" s="341"/>
      <c r="E129" s="341"/>
      <c r="F129" s="341"/>
      <c r="G129" s="341"/>
      <c r="H129" s="341"/>
      <c r="I129" s="341"/>
      <c r="J129" s="341"/>
      <c r="K129" s="341"/>
      <c r="L129" s="341"/>
      <c r="M129" s="163">
        <v>0</v>
      </c>
      <c r="N129" s="41"/>
      <c r="O129" s="129"/>
      <c r="Q129" s="129"/>
      <c r="R129" s="129"/>
      <c r="S129" s="129"/>
      <c r="T129" s="129"/>
      <c r="U129" s="129"/>
      <c r="V129" s="129"/>
      <c r="W129" s="129"/>
      <c r="X129" s="129"/>
    </row>
    <row r="130" spans="1:24" ht="18" customHeight="1" thickBot="1" x14ac:dyDescent="0.25">
      <c r="A130" s="336" t="s">
        <v>129</v>
      </c>
      <c r="B130" s="337"/>
      <c r="C130" s="337"/>
      <c r="D130" s="337"/>
      <c r="E130" s="337"/>
      <c r="F130" s="337"/>
      <c r="G130" s="337"/>
      <c r="H130" s="337"/>
      <c r="I130" s="337"/>
      <c r="J130" s="337"/>
      <c r="K130" s="337"/>
      <c r="L130" s="337"/>
      <c r="M130" s="160">
        <v>0</v>
      </c>
      <c r="N130" s="41"/>
      <c r="O130" s="129"/>
      <c r="Q130" s="129"/>
      <c r="R130" s="129"/>
      <c r="S130" s="129"/>
      <c r="T130" s="129"/>
      <c r="U130" s="129"/>
      <c r="V130" s="129"/>
      <c r="W130" s="129"/>
      <c r="X130" s="129"/>
    </row>
    <row r="131" spans="1:24" ht="18" customHeight="1" thickTop="1" x14ac:dyDescent="0.2">
      <c r="A131" s="175"/>
      <c r="B131" s="175"/>
      <c r="C131" s="175"/>
      <c r="D131" s="175"/>
      <c r="E131" s="175"/>
      <c r="F131" s="175"/>
      <c r="G131" s="175"/>
      <c r="M131" s="154"/>
      <c r="N131" s="41"/>
      <c r="O131" s="129"/>
      <c r="Q131" s="129"/>
      <c r="R131" s="129"/>
      <c r="S131" s="129"/>
      <c r="T131" s="129"/>
      <c r="U131" s="129"/>
      <c r="V131" s="129"/>
      <c r="W131" s="129"/>
      <c r="X131" s="129"/>
    </row>
    <row r="132" spans="1:24" ht="18" customHeight="1" x14ac:dyDescent="0.2">
      <c r="A132" s="339" t="s">
        <v>20</v>
      </c>
      <c r="B132" s="339"/>
      <c r="C132" s="339"/>
      <c r="D132" s="339"/>
      <c r="E132" s="339"/>
      <c r="F132" s="186"/>
      <c r="O132" s="129"/>
      <c r="Q132" s="129"/>
      <c r="R132" s="129"/>
      <c r="S132" s="129"/>
      <c r="T132" s="129"/>
      <c r="U132" s="129"/>
      <c r="V132" s="129"/>
      <c r="W132" s="129"/>
      <c r="X132" s="129"/>
    </row>
    <row r="133" spans="1:24" ht="18" customHeight="1" x14ac:dyDescent="0.2">
      <c r="O133" s="129"/>
      <c r="Q133" s="129"/>
      <c r="R133" s="129"/>
      <c r="S133" s="129"/>
      <c r="T133" s="129"/>
      <c r="U133" s="129"/>
      <c r="V133" s="129"/>
      <c r="W133" s="129"/>
      <c r="X133" s="129"/>
    </row>
    <row r="134" spans="1:24" ht="18" customHeight="1" x14ac:dyDescent="0.2">
      <c r="O134" s="129"/>
      <c r="Q134" s="129"/>
      <c r="R134" s="129"/>
      <c r="S134" s="129"/>
      <c r="T134" s="129"/>
      <c r="U134" s="129"/>
      <c r="V134" s="129"/>
      <c r="W134" s="129"/>
      <c r="X134" s="129"/>
    </row>
    <row r="135" spans="1:24" ht="18" customHeight="1" x14ac:dyDescent="0.2">
      <c r="O135" s="129"/>
      <c r="Q135" s="129"/>
      <c r="R135" s="129"/>
      <c r="S135" s="129"/>
      <c r="T135" s="129"/>
      <c r="U135" s="129"/>
      <c r="V135" s="129"/>
      <c r="W135" s="129"/>
      <c r="X135" s="129"/>
    </row>
    <row r="136" spans="1:24" ht="18" customHeight="1" x14ac:dyDescent="0.2">
      <c r="O136" s="129"/>
      <c r="Q136" s="129"/>
      <c r="R136" s="129"/>
      <c r="S136" s="129"/>
      <c r="T136" s="129"/>
      <c r="U136" s="129"/>
      <c r="V136" s="129"/>
      <c r="W136" s="129"/>
      <c r="X136" s="129"/>
    </row>
    <row r="137" spans="1:24" ht="18" customHeight="1" x14ac:dyDescent="0.2">
      <c r="O137" s="129"/>
      <c r="Q137" s="129"/>
      <c r="R137" s="129"/>
      <c r="S137" s="129"/>
      <c r="T137" s="129"/>
      <c r="U137" s="129"/>
      <c r="V137" s="129"/>
      <c r="W137" s="129"/>
      <c r="X137" s="129"/>
    </row>
    <row r="138" spans="1:24" ht="18" customHeight="1" x14ac:dyDescent="0.2">
      <c r="O138" s="129"/>
      <c r="Q138" s="129"/>
      <c r="R138" s="129"/>
      <c r="S138" s="129"/>
      <c r="T138" s="129"/>
      <c r="U138" s="129"/>
      <c r="V138" s="129"/>
      <c r="W138" s="129"/>
      <c r="X138" s="129"/>
    </row>
    <row r="139" spans="1:24" ht="18" customHeight="1" x14ac:dyDescent="0.2">
      <c r="O139" s="129"/>
      <c r="Q139" s="129"/>
      <c r="R139" s="129"/>
      <c r="S139" s="129"/>
      <c r="T139" s="129"/>
      <c r="U139" s="129"/>
      <c r="V139" s="129"/>
      <c r="W139" s="129"/>
      <c r="X139" s="129"/>
    </row>
    <row r="140" spans="1:24" ht="18" customHeight="1" x14ac:dyDescent="0.2">
      <c r="O140" s="129"/>
      <c r="Q140" s="129"/>
      <c r="R140" s="129"/>
      <c r="S140" s="129"/>
      <c r="T140" s="129"/>
      <c r="U140" s="129"/>
      <c r="V140" s="129"/>
      <c r="W140" s="129"/>
      <c r="X140" s="129"/>
    </row>
    <row r="141" spans="1:24" ht="18" customHeight="1" x14ac:dyDescent="0.2">
      <c r="O141" s="129"/>
      <c r="Q141" s="129"/>
      <c r="R141" s="129"/>
      <c r="S141" s="129"/>
      <c r="T141" s="129"/>
      <c r="U141" s="129"/>
      <c r="V141" s="129"/>
      <c r="W141" s="129"/>
      <c r="X141" s="129"/>
    </row>
    <row r="142" spans="1:24" ht="18" customHeight="1" x14ac:dyDescent="0.2">
      <c r="O142" s="129"/>
      <c r="Q142" s="129"/>
      <c r="R142" s="129"/>
      <c r="S142" s="129"/>
      <c r="T142" s="129"/>
      <c r="U142" s="129"/>
      <c r="V142" s="129"/>
      <c r="W142" s="129"/>
      <c r="X142" s="129"/>
    </row>
    <row r="143" spans="1:24" ht="18" customHeight="1" x14ac:dyDescent="0.2">
      <c r="O143" s="129"/>
      <c r="Q143" s="129"/>
      <c r="R143" s="129"/>
      <c r="S143" s="129"/>
      <c r="T143" s="129"/>
      <c r="U143" s="129"/>
      <c r="V143" s="129"/>
      <c r="W143" s="129"/>
      <c r="X143" s="129"/>
    </row>
    <row r="144" spans="1:24" ht="18" customHeight="1" x14ac:dyDescent="0.2">
      <c r="O144" s="129"/>
      <c r="Q144" s="129"/>
      <c r="R144" s="129"/>
      <c r="S144" s="129"/>
      <c r="T144" s="129"/>
      <c r="U144" s="129"/>
      <c r="V144" s="129"/>
      <c r="W144" s="129"/>
      <c r="X144" s="129"/>
    </row>
    <row r="145" spans="15:24" ht="18" customHeight="1" x14ac:dyDescent="0.2">
      <c r="O145" s="129"/>
      <c r="Q145" s="129"/>
      <c r="R145" s="129"/>
      <c r="S145" s="129"/>
      <c r="T145" s="129"/>
      <c r="U145" s="129"/>
      <c r="V145" s="129"/>
      <c r="W145" s="129"/>
      <c r="X145" s="129"/>
    </row>
    <row r="146" spans="15:24" ht="18" customHeight="1" x14ac:dyDescent="0.2">
      <c r="O146" s="129"/>
      <c r="Q146" s="129"/>
      <c r="R146" s="129"/>
      <c r="S146" s="129"/>
      <c r="T146" s="129"/>
      <c r="U146" s="129"/>
      <c r="V146" s="129"/>
      <c r="W146" s="129"/>
      <c r="X146" s="129"/>
    </row>
    <row r="147" spans="15:24" ht="18" customHeight="1" x14ac:dyDescent="0.2">
      <c r="O147" s="129"/>
      <c r="Q147" s="129"/>
      <c r="R147" s="129"/>
      <c r="S147" s="129"/>
      <c r="T147" s="129"/>
      <c r="U147" s="129"/>
      <c r="V147" s="129"/>
      <c r="W147" s="129"/>
      <c r="X147" s="129"/>
    </row>
    <row r="148" spans="15:24" ht="18" customHeight="1" x14ac:dyDescent="0.2">
      <c r="O148" s="129"/>
      <c r="Q148" s="129"/>
      <c r="R148" s="129"/>
      <c r="S148" s="129"/>
      <c r="T148" s="129"/>
      <c r="U148" s="129"/>
      <c r="V148" s="129"/>
      <c r="W148" s="129"/>
      <c r="X148" s="129"/>
    </row>
    <row r="149" spans="15:24" ht="18" customHeight="1" x14ac:dyDescent="0.2">
      <c r="O149" s="129"/>
      <c r="Q149" s="129"/>
      <c r="R149" s="129"/>
      <c r="S149" s="129"/>
      <c r="T149" s="129"/>
      <c r="U149" s="129"/>
      <c r="V149" s="129"/>
      <c r="W149" s="129"/>
      <c r="X149" s="129"/>
    </row>
    <row r="150" spans="15:24" ht="18" customHeight="1" x14ac:dyDescent="0.2">
      <c r="O150" s="129"/>
      <c r="Q150" s="129"/>
      <c r="R150" s="129"/>
      <c r="S150" s="129"/>
      <c r="T150" s="129"/>
      <c r="U150" s="129"/>
      <c r="V150" s="129"/>
      <c r="W150" s="129"/>
      <c r="X150" s="129"/>
    </row>
    <row r="151" spans="15:24" ht="18" customHeight="1" x14ac:dyDescent="0.2">
      <c r="O151" s="129"/>
      <c r="Q151" s="129"/>
      <c r="R151" s="129"/>
      <c r="S151" s="129"/>
      <c r="T151" s="129"/>
      <c r="U151" s="129"/>
      <c r="V151" s="129"/>
      <c r="W151" s="129"/>
      <c r="X151" s="129"/>
    </row>
    <row r="152" spans="15:24" ht="18" customHeight="1" x14ac:dyDescent="0.2">
      <c r="O152" s="129"/>
      <c r="Q152" s="129"/>
      <c r="R152" s="129"/>
      <c r="S152" s="129"/>
      <c r="T152" s="129"/>
      <c r="U152" s="129"/>
      <c r="V152" s="129"/>
      <c r="W152" s="129"/>
      <c r="X152" s="129"/>
    </row>
    <row r="153" spans="15:24" ht="18" customHeight="1" x14ac:dyDescent="0.2">
      <c r="O153" s="129"/>
      <c r="Q153" s="129"/>
      <c r="R153" s="129"/>
      <c r="S153" s="129"/>
      <c r="T153" s="129"/>
      <c r="U153" s="129"/>
      <c r="V153" s="129"/>
      <c r="W153" s="129"/>
      <c r="X153" s="129"/>
    </row>
    <row r="154" spans="15:24" ht="18" customHeight="1" x14ac:dyDescent="0.2">
      <c r="O154" s="129"/>
      <c r="Q154" s="129"/>
      <c r="R154" s="129"/>
      <c r="S154" s="129"/>
      <c r="T154" s="129"/>
      <c r="U154" s="129"/>
      <c r="V154" s="129"/>
      <c r="W154" s="129"/>
      <c r="X154" s="129"/>
    </row>
    <row r="155" spans="15:24" ht="18" customHeight="1" x14ac:dyDescent="0.2">
      <c r="O155" s="129"/>
      <c r="Q155" s="129"/>
      <c r="R155" s="129"/>
      <c r="S155" s="129"/>
      <c r="T155" s="129"/>
      <c r="U155" s="129"/>
      <c r="V155" s="129"/>
      <c r="W155" s="129"/>
      <c r="X155" s="129"/>
    </row>
    <row r="156" spans="15:24" ht="18" customHeight="1" x14ac:dyDescent="0.2">
      <c r="O156" s="129"/>
      <c r="Q156" s="129"/>
      <c r="R156" s="129"/>
      <c r="S156" s="129"/>
      <c r="T156" s="129"/>
      <c r="U156" s="129"/>
      <c r="V156" s="129"/>
      <c r="W156" s="129"/>
      <c r="X156" s="129"/>
    </row>
    <row r="157" spans="15:24" ht="18" customHeight="1" x14ac:dyDescent="0.2">
      <c r="O157" s="129"/>
      <c r="Q157" s="129"/>
      <c r="R157" s="129"/>
      <c r="S157" s="129"/>
      <c r="T157" s="129"/>
      <c r="U157" s="129"/>
      <c r="V157" s="129"/>
      <c r="W157" s="129"/>
      <c r="X157" s="129"/>
    </row>
    <row r="158" spans="15:24" ht="18" customHeight="1" x14ac:dyDescent="0.2">
      <c r="O158" s="129"/>
      <c r="Q158" s="129"/>
      <c r="R158" s="129"/>
      <c r="S158" s="129"/>
      <c r="T158" s="129"/>
      <c r="U158" s="129"/>
      <c r="V158" s="129"/>
      <c r="W158" s="129"/>
      <c r="X158" s="129"/>
    </row>
    <row r="159" spans="15:24" ht="18" customHeight="1" x14ac:dyDescent="0.2">
      <c r="O159" s="129"/>
      <c r="Q159" s="129"/>
      <c r="R159" s="129"/>
      <c r="S159" s="129"/>
      <c r="T159" s="129"/>
      <c r="U159" s="129"/>
      <c r="V159" s="129"/>
      <c r="W159" s="129"/>
      <c r="X159" s="129"/>
    </row>
    <row r="160" spans="15:24" ht="18" customHeight="1" x14ac:dyDescent="0.2">
      <c r="O160" s="129"/>
      <c r="Q160" s="129"/>
      <c r="R160" s="129"/>
      <c r="S160" s="129"/>
      <c r="T160" s="129"/>
      <c r="U160" s="129"/>
      <c r="V160" s="129"/>
      <c r="W160" s="129"/>
      <c r="X160" s="129"/>
    </row>
    <row r="161" spans="15:24" ht="18" customHeight="1" x14ac:dyDescent="0.2">
      <c r="O161" s="129"/>
      <c r="Q161" s="129"/>
      <c r="R161" s="129"/>
      <c r="S161" s="129"/>
      <c r="T161" s="129"/>
      <c r="U161" s="129"/>
      <c r="V161" s="129"/>
      <c r="W161" s="129"/>
      <c r="X161" s="129"/>
    </row>
    <row r="162" spans="15:24" ht="18" customHeight="1" x14ac:dyDescent="0.2">
      <c r="O162" s="129"/>
      <c r="Q162" s="129"/>
      <c r="R162" s="129"/>
      <c r="S162" s="129"/>
      <c r="T162" s="129"/>
      <c r="U162" s="129"/>
      <c r="V162" s="129"/>
      <c r="W162" s="129"/>
      <c r="X162" s="129"/>
    </row>
    <row r="163" spans="15:24" ht="18" customHeight="1" x14ac:dyDescent="0.2">
      <c r="O163" s="129"/>
      <c r="Q163" s="129"/>
      <c r="R163" s="129"/>
      <c r="S163" s="129"/>
      <c r="T163" s="129"/>
      <c r="U163" s="129"/>
      <c r="V163" s="129"/>
      <c r="W163" s="129"/>
      <c r="X163" s="129"/>
    </row>
    <row r="164" spans="15:24" ht="18" customHeight="1" x14ac:dyDescent="0.2">
      <c r="O164" s="129"/>
      <c r="Q164" s="129"/>
      <c r="R164" s="129"/>
      <c r="S164" s="129"/>
      <c r="T164" s="129"/>
      <c r="U164" s="129"/>
      <c r="V164" s="129"/>
      <c r="W164" s="129"/>
      <c r="X164" s="129"/>
    </row>
    <row r="165" spans="15:24" ht="18" customHeight="1" x14ac:dyDescent="0.2">
      <c r="O165" s="129"/>
      <c r="Q165" s="129"/>
      <c r="R165" s="129"/>
      <c r="S165" s="129"/>
      <c r="T165" s="129"/>
      <c r="U165" s="129"/>
      <c r="V165" s="129"/>
      <c r="W165" s="129"/>
      <c r="X165" s="129"/>
    </row>
    <row r="166" spans="15:24" ht="18" customHeight="1" x14ac:dyDescent="0.2">
      <c r="O166" s="129"/>
      <c r="Q166" s="129"/>
      <c r="R166" s="129"/>
      <c r="S166" s="129"/>
      <c r="T166" s="129"/>
      <c r="U166" s="129"/>
      <c r="V166" s="129"/>
      <c r="W166" s="129"/>
      <c r="X166" s="129"/>
    </row>
    <row r="167" spans="15:24" ht="18" customHeight="1" x14ac:dyDescent="0.2">
      <c r="O167" s="129"/>
      <c r="Q167" s="129"/>
      <c r="R167" s="129"/>
      <c r="S167" s="129"/>
      <c r="T167" s="129"/>
      <c r="U167" s="129"/>
      <c r="V167" s="129"/>
      <c r="W167" s="129"/>
      <c r="X167" s="129"/>
    </row>
    <row r="168" spans="15:24" ht="18" customHeight="1" x14ac:dyDescent="0.2">
      <c r="O168" s="129"/>
      <c r="Q168" s="129"/>
      <c r="R168" s="129"/>
      <c r="S168" s="129"/>
      <c r="T168" s="129"/>
      <c r="U168" s="129"/>
      <c r="V168" s="129"/>
      <c r="W168" s="129"/>
      <c r="X168" s="129"/>
    </row>
    <row r="169" spans="15:24" ht="18" customHeight="1" x14ac:dyDescent="0.2">
      <c r="O169" s="129"/>
      <c r="Q169" s="129"/>
      <c r="R169" s="129"/>
      <c r="S169" s="129"/>
      <c r="T169" s="129"/>
      <c r="U169" s="129"/>
      <c r="V169" s="129"/>
      <c r="W169" s="129"/>
      <c r="X169" s="129"/>
    </row>
    <row r="170" spans="15:24" ht="18" customHeight="1" x14ac:dyDescent="0.2">
      <c r="O170" s="129"/>
      <c r="Q170" s="129"/>
      <c r="R170" s="129"/>
      <c r="S170" s="129"/>
      <c r="T170" s="129"/>
      <c r="U170" s="129"/>
      <c r="V170" s="129"/>
      <c r="W170" s="129"/>
      <c r="X170" s="129"/>
    </row>
    <row r="171" spans="15:24" ht="18" customHeight="1" x14ac:dyDescent="0.2">
      <c r="O171" s="129"/>
      <c r="Q171" s="129"/>
      <c r="R171" s="129"/>
      <c r="S171" s="129"/>
      <c r="T171" s="129"/>
      <c r="U171" s="129"/>
      <c r="V171" s="129"/>
      <c r="W171" s="129"/>
      <c r="X171" s="129"/>
    </row>
    <row r="172" spans="15:24" ht="18" customHeight="1" x14ac:dyDescent="0.2">
      <c r="O172" s="129"/>
      <c r="Q172" s="129"/>
      <c r="R172" s="129"/>
      <c r="S172" s="129"/>
      <c r="T172" s="129"/>
      <c r="U172" s="129"/>
      <c r="V172" s="129"/>
      <c r="W172" s="129"/>
      <c r="X172" s="129"/>
    </row>
    <row r="173" spans="15:24" ht="18" customHeight="1" x14ac:dyDescent="0.2">
      <c r="O173" s="129"/>
      <c r="Q173" s="129"/>
      <c r="R173" s="129"/>
      <c r="S173" s="129"/>
      <c r="T173" s="129"/>
      <c r="U173" s="129"/>
      <c r="V173" s="129"/>
      <c r="W173" s="129"/>
      <c r="X173" s="129"/>
    </row>
    <row r="174" spans="15:24" ht="18" customHeight="1" x14ac:dyDescent="0.2">
      <c r="O174" s="129"/>
      <c r="Q174" s="129"/>
      <c r="R174" s="129"/>
      <c r="S174" s="129"/>
      <c r="T174" s="129"/>
      <c r="U174" s="129"/>
      <c r="V174" s="129"/>
      <c r="W174" s="129"/>
      <c r="X174" s="129"/>
    </row>
    <row r="175" spans="15:24" ht="18" customHeight="1" x14ac:dyDescent="0.2">
      <c r="O175" s="129"/>
      <c r="Q175" s="129"/>
      <c r="R175" s="129"/>
      <c r="S175" s="129"/>
      <c r="T175" s="129"/>
      <c r="U175" s="129"/>
      <c r="V175" s="129"/>
      <c r="W175" s="129"/>
      <c r="X175" s="129"/>
    </row>
    <row r="176" spans="15:24" ht="18" customHeight="1" x14ac:dyDescent="0.2">
      <c r="O176" s="129"/>
      <c r="Q176" s="129"/>
      <c r="R176" s="129"/>
      <c r="S176" s="129"/>
      <c r="T176" s="129"/>
      <c r="U176" s="129"/>
      <c r="V176" s="129"/>
      <c r="W176" s="129"/>
      <c r="X176" s="129"/>
    </row>
    <row r="177" spans="15:24" ht="18" customHeight="1" x14ac:dyDescent="0.2">
      <c r="O177" s="129"/>
      <c r="Q177" s="129"/>
      <c r="R177" s="129"/>
      <c r="S177" s="129"/>
      <c r="T177" s="129"/>
      <c r="U177" s="129"/>
      <c r="V177" s="129"/>
      <c r="W177" s="129"/>
      <c r="X177" s="129"/>
    </row>
    <row r="178" spans="15:24" ht="18" customHeight="1" x14ac:dyDescent="0.2">
      <c r="O178" s="129"/>
      <c r="Q178" s="129"/>
      <c r="R178" s="129"/>
      <c r="S178" s="129"/>
      <c r="T178" s="129"/>
      <c r="U178" s="129"/>
      <c r="V178" s="129"/>
      <c r="W178" s="129"/>
      <c r="X178" s="129"/>
    </row>
    <row r="179" spans="15:24" ht="18" customHeight="1" x14ac:dyDescent="0.2">
      <c r="O179" s="129"/>
      <c r="Q179" s="129"/>
      <c r="R179" s="129"/>
      <c r="S179" s="129"/>
      <c r="T179" s="129"/>
      <c r="U179" s="129"/>
      <c r="V179" s="129"/>
      <c r="W179" s="129"/>
      <c r="X179" s="129"/>
    </row>
    <row r="180" spans="15:24" ht="18" customHeight="1" x14ac:dyDescent="0.2">
      <c r="O180" s="129"/>
      <c r="Q180" s="129"/>
      <c r="R180" s="129"/>
      <c r="S180" s="129"/>
      <c r="T180" s="129"/>
      <c r="U180" s="129"/>
      <c r="V180" s="129"/>
      <c r="W180" s="129"/>
      <c r="X180" s="129"/>
    </row>
    <row r="181" spans="15:24" ht="18" customHeight="1" x14ac:dyDescent="0.2">
      <c r="O181" s="129"/>
      <c r="Q181" s="129"/>
      <c r="R181" s="129"/>
      <c r="S181" s="129"/>
      <c r="T181" s="129"/>
      <c r="U181" s="129"/>
      <c r="V181" s="129"/>
      <c r="W181" s="129"/>
      <c r="X181" s="129"/>
    </row>
    <row r="182" spans="15:24" ht="18" customHeight="1" x14ac:dyDescent="0.2">
      <c r="O182" s="129"/>
      <c r="Q182" s="129"/>
      <c r="R182" s="129"/>
      <c r="S182" s="129"/>
      <c r="T182" s="129"/>
      <c r="U182" s="129"/>
      <c r="V182" s="129"/>
      <c r="W182" s="129"/>
      <c r="X182" s="129"/>
    </row>
    <row r="183" spans="15:24" ht="18" customHeight="1" x14ac:dyDescent="0.2">
      <c r="O183" s="129"/>
      <c r="Q183" s="129"/>
      <c r="R183" s="129"/>
      <c r="S183" s="129"/>
      <c r="T183" s="129"/>
      <c r="U183" s="129"/>
      <c r="V183" s="129"/>
      <c r="W183" s="129"/>
      <c r="X183" s="129"/>
    </row>
    <row r="184" spans="15:24" ht="18" customHeight="1" x14ac:dyDescent="0.2">
      <c r="O184" s="129"/>
      <c r="Q184" s="129"/>
      <c r="R184" s="129"/>
      <c r="S184" s="129"/>
      <c r="T184" s="129"/>
      <c r="U184" s="129"/>
      <c r="V184" s="129"/>
      <c r="W184" s="129"/>
      <c r="X184" s="129"/>
    </row>
    <row r="185" spans="15:24" ht="18" customHeight="1" x14ac:dyDescent="0.2">
      <c r="O185" s="129"/>
      <c r="Q185" s="129"/>
      <c r="R185" s="129"/>
      <c r="S185" s="129"/>
      <c r="T185" s="129"/>
      <c r="U185" s="129"/>
      <c r="V185" s="129"/>
      <c r="W185" s="129"/>
      <c r="X185" s="129"/>
    </row>
  </sheetData>
  <mergeCells count="119">
    <mergeCell ref="X81:X82"/>
    <mergeCell ref="O81:O82"/>
    <mergeCell ref="P81:P82"/>
    <mergeCell ref="Q81:Q82"/>
    <mergeCell ref="R81:R82"/>
    <mergeCell ref="S81:S82"/>
    <mergeCell ref="T56:T57"/>
    <mergeCell ref="U56:U57"/>
    <mergeCell ref="V56:V57"/>
    <mergeCell ref="W56:W57"/>
    <mergeCell ref="X56:X57"/>
    <mergeCell ref="O56:O57"/>
    <mergeCell ref="P56:P57"/>
    <mergeCell ref="Q56:Q57"/>
    <mergeCell ref="R56:R57"/>
    <mergeCell ref="S56:S57"/>
    <mergeCell ref="T81:T82"/>
    <mergeCell ref="U81:U82"/>
    <mergeCell ref="V81:V82"/>
    <mergeCell ref="W81:W82"/>
    <mergeCell ref="U30:U31"/>
    <mergeCell ref="V30:V31"/>
    <mergeCell ref="W30:W31"/>
    <mergeCell ref="X30:X31"/>
    <mergeCell ref="O30:O31"/>
    <mergeCell ref="P30:P31"/>
    <mergeCell ref="Q30:Q31"/>
    <mergeCell ref="R30:R31"/>
    <mergeCell ref="S30:S31"/>
    <mergeCell ref="T30:T31"/>
    <mergeCell ref="U5:U6"/>
    <mergeCell ref="V5:V6"/>
    <mergeCell ref="W5:W6"/>
    <mergeCell ref="X5:X6"/>
    <mergeCell ref="O5:O6"/>
    <mergeCell ref="P5:P6"/>
    <mergeCell ref="Q5:Q6"/>
    <mergeCell ref="R5:R6"/>
    <mergeCell ref="S5:S6"/>
    <mergeCell ref="T5:T6"/>
    <mergeCell ref="M5:M6"/>
    <mergeCell ref="A27:L27"/>
    <mergeCell ref="G5:G6"/>
    <mergeCell ref="A5:A6"/>
    <mergeCell ref="B5:B6"/>
    <mergeCell ref="C5:C6"/>
    <mergeCell ref="D5:D6"/>
    <mergeCell ref="E5:F5"/>
    <mergeCell ref="H5:H6"/>
    <mergeCell ref="I5:I6"/>
    <mergeCell ref="J5:J6"/>
    <mergeCell ref="K5:K6"/>
    <mergeCell ref="L5:L6"/>
    <mergeCell ref="M30:M31"/>
    <mergeCell ref="A52:L52"/>
    <mergeCell ref="C30:C31"/>
    <mergeCell ref="D30:D31"/>
    <mergeCell ref="E30:F30"/>
    <mergeCell ref="G30:G31"/>
    <mergeCell ref="H30:H31"/>
    <mergeCell ref="I30:I31"/>
    <mergeCell ref="G81:G82"/>
    <mergeCell ref="B30:B31"/>
    <mergeCell ref="J30:J31"/>
    <mergeCell ref="K30:K31"/>
    <mergeCell ref="L30:L31"/>
    <mergeCell ref="H56:H57"/>
    <mergeCell ref="I56:I57"/>
    <mergeCell ref="J56:J57"/>
    <mergeCell ref="K56:K57"/>
    <mergeCell ref="L56:L57"/>
    <mergeCell ref="H81:H82"/>
    <mergeCell ref="I81:I82"/>
    <mergeCell ref="J81:J82"/>
    <mergeCell ref="K81:K82"/>
    <mergeCell ref="A30:A31"/>
    <mergeCell ref="M81:M82"/>
    <mergeCell ref="M56:M57"/>
    <mergeCell ref="A53:L53"/>
    <mergeCell ref="A56:A57"/>
    <mergeCell ref="B56:B57"/>
    <mergeCell ref="C56:C57"/>
    <mergeCell ref="D56:D57"/>
    <mergeCell ref="E115:F115"/>
    <mergeCell ref="E107:F107"/>
    <mergeCell ref="E108:F108"/>
    <mergeCell ref="E109:F109"/>
    <mergeCell ref="E110:F110"/>
    <mergeCell ref="A103:L103"/>
    <mergeCell ref="E111:F111"/>
    <mergeCell ref="E112:F112"/>
    <mergeCell ref="E113:F113"/>
    <mergeCell ref="E114:F114"/>
    <mergeCell ref="A104:L104"/>
    <mergeCell ref="E56:F56"/>
    <mergeCell ref="A78:L78"/>
    <mergeCell ref="G56:G57"/>
    <mergeCell ref="C81:C82"/>
    <mergeCell ref="D81:D82"/>
    <mergeCell ref="A81:A82"/>
    <mergeCell ref="E81:F81"/>
    <mergeCell ref="A132:E132"/>
    <mergeCell ref="E116:F116"/>
    <mergeCell ref="E117:F117"/>
    <mergeCell ref="E118:F118"/>
    <mergeCell ref="E119:F119"/>
    <mergeCell ref="E120:F120"/>
    <mergeCell ref="E121:F121"/>
    <mergeCell ref="E122:F122"/>
    <mergeCell ref="E123:F123"/>
    <mergeCell ref="E124:F124"/>
    <mergeCell ref="E125:F125"/>
    <mergeCell ref="E126:F126"/>
    <mergeCell ref="E127:F127"/>
    <mergeCell ref="A130:L130"/>
    <mergeCell ref="A129:L129"/>
    <mergeCell ref="A128:L128"/>
    <mergeCell ref="L81:L82"/>
    <mergeCell ref="B81:B82"/>
  </mergeCells>
  <phoneticPr fontId="3"/>
  <pageMargins left="0.70866141732283472" right="0.70866141732283472" top="0.74803149606299213" bottom="0.39370078740157483" header="0.31496062992125984" footer="0.11811023622047245"/>
  <pageSetup paperSize="9" scale="50" fitToWidth="2" fitToHeight="0" orientation="portrait" r:id="rId1"/>
  <headerFooter>
    <oddHeader>&amp;R&amp;"HG丸ｺﾞｼｯｸM-PRO,標準"証憑一覧</oddHeader>
    <oddFooter>&amp;C&amp;"HG丸ｺﾞｼｯｸM-PRO,標準"&amp;P/&amp;N</oddFooter>
  </headerFooter>
  <rowBreaks count="1" manualBreakCount="1">
    <brk id="80" max="23" man="1"/>
  </rowBreaks>
  <colBreaks count="1" manualBreakCount="1">
    <brk id="13" max="13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455"/>
  <sheetViews>
    <sheetView view="pageBreakPreview" zoomScaleNormal="100" zoomScaleSheetLayoutView="100" workbookViewId="0"/>
  </sheetViews>
  <sheetFormatPr defaultColWidth="9" defaultRowHeight="18" customHeight="1" x14ac:dyDescent="0.2"/>
  <cols>
    <col min="1" max="1" width="11.44140625" style="127" bestFit="1" customWidth="1"/>
    <col min="2" max="2" width="5.6640625" style="128" customWidth="1"/>
    <col min="3" max="3" width="9.77734375" style="128" bestFit="1" customWidth="1"/>
    <col min="4" max="4" width="16.33203125" style="128" bestFit="1" customWidth="1"/>
    <col min="5" max="6" width="20.6640625" style="129" customWidth="1"/>
    <col min="7" max="7" width="15" style="130" bestFit="1" customWidth="1"/>
    <col min="8" max="8" width="5.77734375" style="130" bestFit="1" customWidth="1"/>
    <col min="9" max="9" width="7.77734375" style="130" bestFit="1" customWidth="1"/>
    <col min="10" max="10" width="16.6640625" style="128" bestFit="1" customWidth="1"/>
    <col min="11" max="11" width="2.21875" style="128" customWidth="1"/>
    <col min="12" max="12" width="14.6640625" style="128" customWidth="1"/>
    <col min="13" max="13" width="23.21875" style="129" customWidth="1"/>
    <col min="14" max="15" width="8" style="128" customWidth="1"/>
    <col min="16" max="16" width="16.6640625" style="128" customWidth="1"/>
    <col min="17" max="17" width="12.109375" style="128" customWidth="1"/>
    <col min="18" max="18" width="21.44140625" style="128" customWidth="1"/>
    <col min="19" max="16384" width="9" style="128"/>
  </cols>
  <sheetData>
    <row r="1" spans="1:18" ht="18" customHeight="1" x14ac:dyDescent="0.2">
      <c r="G1" s="129"/>
      <c r="J1" s="175">
        <f>'証憑一覧表　表紙'!C10</f>
        <v>0</v>
      </c>
      <c r="K1" s="175"/>
    </row>
    <row r="2" spans="1:18" ht="18" customHeight="1" x14ac:dyDescent="0.2">
      <c r="G2" s="129"/>
      <c r="J2" s="175">
        <f>'証憑一覧表　表紙'!C14</f>
        <v>0</v>
      </c>
      <c r="K2" s="175"/>
    </row>
    <row r="3" spans="1:18" ht="18" customHeight="1" x14ac:dyDescent="0.2">
      <c r="G3" s="129"/>
      <c r="J3" s="175">
        <f>'証憑一覧表　表紙'!C18</f>
        <v>0</v>
      </c>
      <c r="K3" s="175"/>
      <c r="M3" s="128"/>
    </row>
    <row r="4" spans="1:18" ht="18" customHeight="1" x14ac:dyDescent="0.2">
      <c r="A4" s="128" t="s">
        <v>54</v>
      </c>
      <c r="M4" s="266" t="s">
        <v>265</v>
      </c>
    </row>
    <row r="5" spans="1:18" ht="18" customHeight="1" x14ac:dyDescent="0.2">
      <c r="A5" s="128" t="s">
        <v>55</v>
      </c>
      <c r="J5" s="291" t="s">
        <v>272</v>
      </c>
      <c r="K5" s="127"/>
    </row>
    <row r="6" spans="1:18" ht="18" customHeight="1" x14ac:dyDescent="0.2">
      <c r="L6" s="156" t="s">
        <v>251</v>
      </c>
      <c r="M6" s="237">
        <f>収支報告書!H10</f>
        <v>44927</v>
      </c>
    </row>
    <row r="7" spans="1:18" ht="18" customHeight="1" x14ac:dyDescent="0.2">
      <c r="A7" s="165" t="s">
        <v>45</v>
      </c>
      <c r="B7" s="166" t="s">
        <v>237</v>
      </c>
      <c r="C7" s="166"/>
      <c r="D7" s="166"/>
      <c r="E7" s="190"/>
      <c r="F7" s="177"/>
      <c r="G7" s="158"/>
      <c r="H7" s="158"/>
      <c r="I7" s="158"/>
      <c r="J7" s="159"/>
      <c r="L7" s="156" t="s">
        <v>252</v>
      </c>
      <c r="M7" s="237">
        <f>収支報告書!J10</f>
        <v>44985</v>
      </c>
    </row>
    <row r="8" spans="1:18" s="138" customFormat="1" ht="18" customHeight="1" x14ac:dyDescent="0.2">
      <c r="A8" s="346" t="s">
        <v>9</v>
      </c>
      <c r="B8" s="344" t="s">
        <v>0</v>
      </c>
      <c r="C8" s="344" t="s">
        <v>1</v>
      </c>
      <c r="D8" s="344" t="s">
        <v>5</v>
      </c>
      <c r="E8" s="361" t="s">
        <v>2</v>
      </c>
      <c r="F8" s="362"/>
      <c r="G8" s="358" t="s">
        <v>19</v>
      </c>
      <c r="H8" s="344" t="s">
        <v>75</v>
      </c>
      <c r="I8" s="344" t="s">
        <v>74</v>
      </c>
      <c r="J8" s="342" t="s">
        <v>46</v>
      </c>
      <c r="L8" s="346" t="s">
        <v>249</v>
      </c>
      <c r="M8" s="348" t="s">
        <v>250</v>
      </c>
      <c r="N8" s="350" t="s">
        <v>258</v>
      </c>
      <c r="O8" s="344" t="s">
        <v>260</v>
      </c>
      <c r="P8" s="344" t="s">
        <v>263</v>
      </c>
      <c r="Q8" s="344" t="s">
        <v>264</v>
      </c>
      <c r="R8" s="342" t="s">
        <v>250</v>
      </c>
    </row>
    <row r="9" spans="1:18" s="138" customFormat="1" ht="36" customHeight="1" x14ac:dyDescent="0.2">
      <c r="A9" s="347"/>
      <c r="B9" s="345"/>
      <c r="C9" s="345"/>
      <c r="D9" s="345"/>
      <c r="E9" s="135" t="s">
        <v>52</v>
      </c>
      <c r="F9" s="135" t="s">
        <v>53</v>
      </c>
      <c r="G9" s="359"/>
      <c r="H9" s="345"/>
      <c r="I9" s="345"/>
      <c r="J9" s="343"/>
      <c r="L9" s="347"/>
      <c r="M9" s="349"/>
      <c r="N9" s="351"/>
      <c r="O9" s="345"/>
      <c r="P9" s="345"/>
      <c r="Q9" s="345"/>
      <c r="R9" s="343"/>
    </row>
    <row r="10" spans="1:18" ht="18" customHeight="1" x14ac:dyDescent="0.2">
      <c r="A10" s="139" t="s">
        <v>10</v>
      </c>
      <c r="B10" s="140">
        <v>1</v>
      </c>
      <c r="C10" s="141"/>
      <c r="D10" s="233">
        <v>44953</v>
      </c>
      <c r="E10" s="142"/>
      <c r="F10" s="264"/>
      <c r="G10" s="264">
        <v>500</v>
      </c>
      <c r="H10" s="267" t="s">
        <v>269</v>
      </c>
      <c r="I10" s="268">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620.91999999999996</v>
      </c>
      <c r="J10" s="265">
        <f>ROUNDDOWN(G10*I10,0)</f>
        <v>310460</v>
      </c>
      <c r="K10" s="41"/>
      <c r="L10" s="274" t="str">
        <f>IF(D10="","",IF(AND($M$6&lt;=D10,$M$7&gt;=D10),"○","×"))</f>
        <v>○</v>
      </c>
      <c r="M10" s="257"/>
      <c r="N10" s="268">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620.91999999999996</v>
      </c>
      <c r="O10" s="269" t="str">
        <f>IF(G10="","",IF(I10=N10,"〇","×"))</f>
        <v>〇</v>
      </c>
      <c r="P10" s="271">
        <f>IF(G10="","",ROUNDDOWN(G10*N10,0))</f>
        <v>310460</v>
      </c>
      <c r="Q10" s="272">
        <f>IF(G10="","",J10-P10)</f>
        <v>0</v>
      </c>
      <c r="R10" s="258"/>
    </row>
    <row r="11" spans="1:18" ht="18" customHeight="1" x14ac:dyDescent="0.2">
      <c r="A11" s="139" t="s">
        <v>10</v>
      </c>
      <c r="B11" s="145">
        <v>2</v>
      </c>
      <c r="C11" s="146"/>
      <c r="D11" s="146"/>
      <c r="E11" s="178"/>
      <c r="F11" s="178"/>
      <c r="G11" s="149"/>
      <c r="H11" s="150"/>
      <c r="I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151"/>
      <c r="K11" s="41"/>
      <c r="L11" s="274" t="str">
        <f t="shared" ref="L11:L29" si="0">IF(D11="","",IF(AND($M$6&lt;=D11,$M$7&gt;=D11),"○","×"))</f>
        <v/>
      </c>
      <c r="M11" s="257"/>
      <c r="N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O11" s="269" t="str">
        <f t="shared" ref="O11:O29" si="1">IF(G11="","",IF(I11=N11,"〇","×"))</f>
        <v/>
      </c>
      <c r="P11" s="271" t="str">
        <f t="shared" ref="P11:P29" si="2">IF(G11="","",ROUNDDOWN(G11*N11,0))</f>
        <v/>
      </c>
      <c r="Q11" s="272" t="str">
        <f t="shared" ref="Q11:Q29" si="3">IF(G11="","",J11-P11)</f>
        <v/>
      </c>
      <c r="R11" s="258"/>
    </row>
    <row r="12" spans="1:18" ht="18" customHeight="1" x14ac:dyDescent="0.2">
      <c r="A12" s="139" t="s">
        <v>10</v>
      </c>
      <c r="B12" s="145">
        <v>3</v>
      </c>
      <c r="C12" s="146"/>
      <c r="D12" s="146"/>
      <c r="E12" s="178"/>
      <c r="F12" s="178"/>
      <c r="G12" s="149"/>
      <c r="H12" s="150"/>
      <c r="I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151"/>
      <c r="K12" s="41"/>
      <c r="L12" s="274" t="str">
        <f t="shared" si="0"/>
        <v/>
      </c>
      <c r="M12" s="257"/>
      <c r="N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O12" s="269" t="str">
        <f t="shared" si="1"/>
        <v/>
      </c>
      <c r="P12" s="271" t="str">
        <f t="shared" si="2"/>
        <v/>
      </c>
      <c r="Q12" s="272" t="str">
        <f t="shared" si="3"/>
        <v/>
      </c>
      <c r="R12" s="258"/>
    </row>
    <row r="13" spans="1:18" ht="18" customHeight="1" x14ac:dyDescent="0.2">
      <c r="A13" s="139" t="s">
        <v>10</v>
      </c>
      <c r="B13" s="145">
        <v>4</v>
      </c>
      <c r="C13" s="146"/>
      <c r="D13" s="146"/>
      <c r="E13" s="179"/>
      <c r="F13" s="179"/>
      <c r="G13" s="149"/>
      <c r="H13" s="150"/>
      <c r="I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151"/>
      <c r="K13" s="41"/>
      <c r="L13" s="274" t="str">
        <f t="shared" si="0"/>
        <v/>
      </c>
      <c r="M13" s="257"/>
      <c r="N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O13" s="269" t="str">
        <f t="shared" si="1"/>
        <v/>
      </c>
      <c r="P13" s="271" t="str">
        <f t="shared" si="2"/>
        <v/>
      </c>
      <c r="Q13" s="272" t="str">
        <f t="shared" si="3"/>
        <v/>
      </c>
      <c r="R13" s="258"/>
    </row>
    <row r="14" spans="1:18" ht="18" customHeight="1" x14ac:dyDescent="0.2">
      <c r="A14" s="139" t="s">
        <v>10</v>
      </c>
      <c r="B14" s="145">
        <v>5</v>
      </c>
      <c r="C14" s="146"/>
      <c r="D14" s="146"/>
      <c r="E14" s="178"/>
      <c r="F14" s="178"/>
      <c r="G14" s="149"/>
      <c r="H14" s="150"/>
      <c r="I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151"/>
      <c r="K14" s="41"/>
      <c r="L14" s="274" t="str">
        <f t="shared" si="0"/>
        <v/>
      </c>
      <c r="M14" s="257"/>
      <c r="N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O14" s="269" t="str">
        <f t="shared" si="1"/>
        <v/>
      </c>
      <c r="P14" s="271" t="str">
        <f t="shared" si="2"/>
        <v/>
      </c>
      <c r="Q14" s="272" t="str">
        <f t="shared" si="3"/>
        <v/>
      </c>
      <c r="R14" s="258"/>
    </row>
    <row r="15" spans="1:18" ht="18" customHeight="1" x14ac:dyDescent="0.2">
      <c r="A15" s="139" t="s">
        <v>10</v>
      </c>
      <c r="B15" s="145">
        <v>6</v>
      </c>
      <c r="C15" s="146"/>
      <c r="D15" s="146"/>
      <c r="E15" s="178"/>
      <c r="F15" s="178"/>
      <c r="G15" s="149"/>
      <c r="H15" s="150"/>
      <c r="I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151"/>
      <c r="K15" s="41"/>
      <c r="L15" s="274" t="str">
        <f t="shared" si="0"/>
        <v/>
      </c>
      <c r="M15" s="257"/>
      <c r="N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O15" s="269" t="str">
        <f t="shared" si="1"/>
        <v/>
      </c>
      <c r="P15" s="271" t="str">
        <f t="shared" si="2"/>
        <v/>
      </c>
      <c r="Q15" s="272" t="str">
        <f t="shared" si="3"/>
        <v/>
      </c>
      <c r="R15" s="258"/>
    </row>
    <row r="16" spans="1:18" ht="18" customHeight="1" x14ac:dyDescent="0.2">
      <c r="A16" s="139" t="s">
        <v>10</v>
      </c>
      <c r="B16" s="145">
        <v>7</v>
      </c>
      <c r="C16" s="146"/>
      <c r="D16" s="146"/>
      <c r="E16" s="178"/>
      <c r="F16" s="178"/>
      <c r="G16" s="149"/>
      <c r="H16" s="150"/>
      <c r="I16" s="268"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J16" s="151"/>
      <c r="K16" s="41"/>
      <c r="L16" s="274" t="str">
        <f t="shared" si="0"/>
        <v/>
      </c>
      <c r="M16" s="257"/>
      <c r="N16" s="268"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O16" s="269" t="str">
        <f t="shared" si="1"/>
        <v/>
      </c>
      <c r="P16" s="271" t="str">
        <f t="shared" si="2"/>
        <v/>
      </c>
      <c r="Q16" s="272" t="str">
        <f t="shared" si="3"/>
        <v/>
      </c>
      <c r="R16" s="258"/>
    </row>
    <row r="17" spans="1:18" ht="18" customHeight="1" x14ac:dyDescent="0.2">
      <c r="A17" s="139" t="s">
        <v>10</v>
      </c>
      <c r="B17" s="145">
        <v>8</v>
      </c>
      <c r="C17" s="146"/>
      <c r="D17" s="146"/>
      <c r="E17" s="178"/>
      <c r="F17" s="178"/>
      <c r="G17" s="149"/>
      <c r="H17" s="150"/>
      <c r="I17" s="268"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J17" s="151"/>
      <c r="K17" s="41"/>
      <c r="L17" s="274" t="str">
        <f t="shared" si="0"/>
        <v/>
      </c>
      <c r="M17" s="257"/>
      <c r="N17" s="268"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O17" s="269" t="str">
        <f t="shared" si="1"/>
        <v/>
      </c>
      <c r="P17" s="271" t="str">
        <f t="shared" si="2"/>
        <v/>
      </c>
      <c r="Q17" s="272" t="str">
        <f t="shared" si="3"/>
        <v/>
      </c>
      <c r="R17" s="258"/>
    </row>
    <row r="18" spans="1:18" ht="18" customHeight="1" x14ac:dyDescent="0.2">
      <c r="A18" s="139" t="s">
        <v>10</v>
      </c>
      <c r="B18" s="145">
        <v>9</v>
      </c>
      <c r="C18" s="146"/>
      <c r="D18" s="146"/>
      <c r="E18" s="178"/>
      <c r="F18" s="178"/>
      <c r="G18" s="149"/>
      <c r="H18" s="150"/>
      <c r="I18" s="268"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J18" s="151"/>
      <c r="K18" s="41"/>
      <c r="L18" s="274" t="str">
        <f t="shared" si="0"/>
        <v/>
      </c>
      <c r="M18" s="257"/>
      <c r="N18" s="268"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O18" s="269" t="str">
        <f t="shared" si="1"/>
        <v/>
      </c>
      <c r="P18" s="271" t="str">
        <f t="shared" si="2"/>
        <v/>
      </c>
      <c r="Q18" s="272" t="str">
        <f t="shared" si="3"/>
        <v/>
      </c>
      <c r="R18" s="258"/>
    </row>
    <row r="19" spans="1:18" ht="18" customHeight="1" x14ac:dyDescent="0.2">
      <c r="A19" s="139" t="s">
        <v>10</v>
      </c>
      <c r="B19" s="145">
        <v>10</v>
      </c>
      <c r="C19" s="146"/>
      <c r="D19" s="146"/>
      <c r="E19" s="178"/>
      <c r="F19" s="178"/>
      <c r="G19" s="149"/>
      <c r="H19" s="150"/>
      <c r="I19" s="268"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J19" s="151"/>
      <c r="K19" s="41"/>
      <c r="L19" s="274" t="str">
        <f t="shared" si="0"/>
        <v/>
      </c>
      <c r="M19" s="257"/>
      <c r="N19" s="268"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O19" s="269" t="str">
        <f t="shared" si="1"/>
        <v/>
      </c>
      <c r="P19" s="271" t="str">
        <f t="shared" si="2"/>
        <v/>
      </c>
      <c r="Q19" s="272" t="str">
        <f t="shared" si="3"/>
        <v/>
      </c>
      <c r="R19" s="258"/>
    </row>
    <row r="20" spans="1:18" ht="18" customHeight="1" x14ac:dyDescent="0.2">
      <c r="A20" s="139" t="s">
        <v>10</v>
      </c>
      <c r="B20" s="145">
        <v>11</v>
      </c>
      <c r="C20" s="146"/>
      <c r="D20" s="146"/>
      <c r="E20" s="178"/>
      <c r="F20" s="178"/>
      <c r="G20" s="149"/>
      <c r="H20" s="150"/>
      <c r="I20" s="268"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J20" s="151"/>
      <c r="K20" s="41"/>
      <c r="L20" s="274" t="str">
        <f t="shared" si="0"/>
        <v/>
      </c>
      <c r="M20" s="257"/>
      <c r="N20" s="268"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O20" s="269" t="str">
        <f t="shared" si="1"/>
        <v/>
      </c>
      <c r="P20" s="271" t="str">
        <f t="shared" si="2"/>
        <v/>
      </c>
      <c r="Q20" s="272" t="str">
        <f t="shared" si="3"/>
        <v/>
      </c>
      <c r="R20" s="258"/>
    </row>
    <row r="21" spans="1:18" ht="18" customHeight="1" x14ac:dyDescent="0.2">
      <c r="A21" s="139" t="s">
        <v>10</v>
      </c>
      <c r="B21" s="145">
        <v>12</v>
      </c>
      <c r="C21" s="146"/>
      <c r="D21" s="146"/>
      <c r="E21" s="178"/>
      <c r="F21" s="178"/>
      <c r="G21" s="149"/>
      <c r="H21" s="150"/>
      <c r="I21" s="268"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J21" s="151"/>
      <c r="K21" s="41"/>
      <c r="L21" s="274" t="str">
        <f t="shared" si="0"/>
        <v/>
      </c>
      <c r="M21" s="257"/>
      <c r="N21" s="268"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O21" s="269" t="str">
        <f t="shared" si="1"/>
        <v/>
      </c>
      <c r="P21" s="271" t="str">
        <f t="shared" si="2"/>
        <v/>
      </c>
      <c r="Q21" s="272" t="str">
        <f t="shared" si="3"/>
        <v/>
      </c>
      <c r="R21" s="258"/>
    </row>
    <row r="22" spans="1:18" ht="18" customHeight="1" x14ac:dyDescent="0.2">
      <c r="A22" s="139" t="s">
        <v>10</v>
      </c>
      <c r="B22" s="145">
        <v>13</v>
      </c>
      <c r="C22" s="146"/>
      <c r="D22" s="146"/>
      <c r="E22" s="178"/>
      <c r="F22" s="178"/>
      <c r="G22" s="149"/>
      <c r="H22" s="150"/>
      <c r="I22" s="268"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J22" s="151"/>
      <c r="K22" s="41"/>
      <c r="L22" s="274" t="str">
        <f t="shared" si="0"/>
        <v/>
      </c>
      <c r="M22" s="257"/>
      <c r="N22" s="268"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O22" s="269" t="str">
        <f t="shared" si="1"/>
        <v/>
      </c>
      <c r="P22" s="271" t="str">
        <f t="shared" si="2"/>
        <v/>
      </c>
      <c r="Q22" s="272" t="str">
        <f t="shared" si="3"/>
        <v/>
      </c>
      <c r="R22" s="258"/>
    </row>
    <row r="23" spans="1:18" ht="18" customHeight="1" x14ac:dyDescent="0.2">
      <c r="A23" s="139" t="s">
        <v>10</v>
      </c>
      <c r="B23" s="145">
        <v>14</v>
      </c>
      <c r="C23" s="146"/>
      <c r="D23" s="146"/>
      <c r="E23" s="178"/>
      <c r="F23" s="178"/>
      <c r="G23" s="149"/>
      <c r="H23" s="150"/>
      <c r="I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151"/>
      <c r="K23" s="41"/>
      <c r="L23" s="274" t="str">
        <f t="shared" si="0"/>
        <v/>
      </c>
      <c r="M23" s="257"/>
      <c r="N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O23" s="269" t="str">
        <f t="shared" si="1"/>
        <v/>
      </c>
      <c r="P23" s="271" t="str">
        <f t="shared" si="2"/>
        <v/>
      </c>
      <c r="Q23" s="272" t="str">
        <f t="shared" si="3"/>
        <v/>
      </c>
      <c r="R23" s="258"/>
    </row>
    <row r="24" spans="1:18" ht="18" customHeight="1" x14ac:dyDescent="0.2">
      <c r="A24" s="139" t="s">
        <v>10</v>
      </c>
      <c r="B24" s="145">
        <v>15</v>
      </c>
      <c r="C24" s="146"/>
      <c r="D24" s="146"/>
      <c r="E24" s="178"/>
      <c r="F24" s="178"/>
      <c r="G24" s="149"/>
      <c r="H24" s="150"/>
      <c r="I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151"/>
      <c r="K24" s="41"/>
      <c r="L24" s="274" t="str">
        <f t="shared" si="0"/>
        <v/>
      </c>
      <c r="M24" s="257"/>
      <c r="N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O24" s="269" t="str">
        <f t="shared" si="1"/>
        <v/>
      </c>
      <c r="P24" s="271" t="str">
        <f t="shared" si="2"/>
        <v/>
      </c>
      <c r="Q24" s="272" t="str">
        <f t="shared" si="3"/>
        <v/>
      </c>
      <c r="R24" s="258"/>
    </row>
    <row r="25" spans="1:18" ht="18" customHeight="1" x14ac:dyDescent="0.2">
      <c r="A25" s="139" t="s">
        <v>10</v>
      </c>
      <c r="B25" s="145">
        <v>16</v>
      </c>
      <c r="C25" s="146"/>
      <c r="D25" s="146"/>
      <c r="E25" s="178"/>
      <c r="F25" s="178"/>
      <c r="G25" s="149"/>
      <c r="H25" s="150"/>
      <c r="I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151"/>
      <c r="K25" s="41"/>
      <c r="L25" s="274" t="str">
        <f t="shared" si="0"/>
        <v/>
      </c>
      <c r="M25" s="257"/>
      <c r="N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O25" s="269" t="str">
        <f t="shared" si="1"/>
        <v/>
      </c>
      <c r="P25" s="271" t="str">
        <f t="shared" si="2"/>
        <v/>
      </c>
      <c r="Q25" s="272" t="str">
        <f t="shared" si="3"/>
        <v/>
      </c>
      <c r="R25" s="258"/>
    </row>
    <row r="26" spans="1:18" ht="18" customHeight="1" x14ac:dyDescent="0.2">
      <c r="A26" s="139" t="s">
        <v>10</v>
      </c>
      <c r="B26" s="145">
        <v>17</v>
      </c>
      <c r="C26" s="146"/>
      <c r="D26" s="146"/>
      <c r="E26" s="178"/>
      <c r="F26" s="178"/>
      <c r="G26" s="149"/>
      <c r="H26" s="150"/>
      <c r="I26" s="268" t="str">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
      </c>
      <c r="J26" s="151"/>
      <c r="K26" s="41"/>
      <c r="L26" s="274" t="str">
        <f t="shared" si="0"/>
        <v/>
      </c>
      <c r="M26" s="257"/>
      <c r="N26" s="268" t="str">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
      </c>
      <c r="O26" s="269" t="str">
        <f t="shared" si="1"/>
        <v/>
      </c>
      <c r="P26" s="271" t="str">
        <f t="shared" si="2"/>
        <v/>
      </c>
      <c r="Q26" s="272" t="str">
        <f t="shared" si="3"/>
        <v/>
      </c>
      <c r="R26" s="258"/>
    </row>
    <row r="27" spans="1:18" ht="18" customHeight="1" x14ac:dyDescent="0.2">
      <c r="A27" s="139" t="s">
        <v>10</v>
      </c>
      <c r="B27" s="145">
        <v>18</v>
      </c>
      <c r="C27" s="146"/>
      <c r="D27" s="146"/>
      <c r="E27" s="178"/>
      <c r="F27" s="178"/>
      <c r="G27" s="149"/>
      <c r="H27" s="150"/>
      <c r="I27" s="268" t="str">
        <f>IF(G27="","",IF(H27='換算レート表(レートチェック用)'!$C$8,VLOOKUP(D27,'換算レート表(レートチェック用)'!$B$9:$E$26,2,TRUE),IF(H27='換算レート表(レートチェック用)'!$D$8,VLOOKUP(D27,'換算レート表(レートチェック用)'!$B$9:$E$26,3,TRUE),IF(H27='換算レート表(レートチェック用)'!$E$8,VLOOKUP(D27,'換算レート表(レートチェック用)'!$B$9:$E$26,4,TRUE),IF(OR(H27="JPY",H27="円"),1,0)))))</f>
        <v/>
      </c>
      <c r="J27" s="151"/>
      <c r="K27" s="41"/>
      <c r="L27" s="274" t="str">
        <f t="shared" si="0"/>
        <v/>
      </c>
      <c r="M27" s="257"/>
      <c r="N27" s="268" t="str">
        <f>IF(G27="","",IF(H27='換算レート表(レートチェック用)'!$C$8,VLOOKUP(D27,'換算レート表(レートチェック用)'!$B$9:$E$26,2,TRUE),IF(H27='換算レート表(レートチェック用)'!$D$8,VLOOKUP(D27,'換算レート表(レートチェック用)'!$B$9:$E$26,3,TRUE),IF(H27='換算レート表(レートチェック用)'!$E$8,VLOOKUP(D27,'換算レート表(レートチェック用)'!$B$9:$E$26,4,TRUE),IF(OR(H27="JPY",H27="円"),1,0)))))</f>
        <v/>
      </c>
      <c r="O27" s="269" t="str">
        <f t="shared" si="1"/>
        <v/>
      </c>
      <c r="P27" s="271" t="str">
        <f t="shared" si="2"/>
        <v/>
      </c>
      <c r="Q27" s="272" t="str">
        <f t="shared" si="3"/>
        <v/>
      </c>
      <c r="R27" s="258"/>
    </row>
    <row r="28" spans="1:18" ht="18" customHeight="1" x14ac:dyDescent="0.2">
      <c r="A28" s="139" t="s">
        <v>10</v>
      </c>
      <c r="B28" s="145">
        <v>19</v>
      </c>
      <c r="C28" s="146"/>
      <c r="D28" s="146"/>
      <c r="E28" s="178"/>
      <c r="F28" s="178"/>
      <c r="G28" s="149"/>
      <c r="H28" s="150"/>
      <c r="I28" s="268" t="str">
        <f>IF(G28="","",IF(H28='換算レート表(レートチェック用)'!$C$8,VLOOKUP(D28,'換算レート表(レートチェック用)'!$B$9:$E$26,2,TRUE),IF(H28='換算レート表(レートチェック用)'!$D$8,VLOOKUP(D28,'換算レート表(レートチェック用)'!$B$9:$E$26,3,TRUE),IF(H28='換算レート表(レートチェック用)'!$E$8,VLOOKUP(D28,'換算レート表(レートチェック用)'!$B$9:$E$26,4,TRUE),IF(OR(H28="JPY",H28="円"),1,0)))))</f>
        <v/>
      </c>
      <c r="J28" s="151"/>
      <c r="K28" s="41"/>
      <c r="L28" s="274" t="str">
        <f t="shared" si="0"/>
        <v/>
      </c>
      <c r="M28" s="257"/>
      <c r="N28" s="268" t="str">
        <f>IF(G28="","",IF(H28='換算レート表(レートチェック用)'!$C$8,VLOOKUP(D28,'換算レート表(レートチェック用)'!$B$9:$E$26,2,TRUE),IF(H28='換算レート表(レートチェック用)'!$D$8,VLOOKUP(D28,'換算レート表(レートチェック用)'!$B$9:$E$26,3,TRUE),IF(H28='換算レート表(レートチェック用)'!$E$8,VLOOKUP(D28,'換算レート表(レートチェック用)'!$B$9:$E$26,4,TRUE),IF(OR(H28="JPY",H28="円"),1,0)))))</f>
        <v/>
      </c>
      <c r="O28" s="269" t="str">
        <f t="shared" si="1"/>
        <v/>
      </c>
      <c r="P28" s="271" t="str">
        <f t="shared" si="2"/>
        <v/>
      </c>
      <c r="Q28" s="272" t="str">
        <f t="shared" si="3"/>
        <v/>
      </c>
      <c r="R28" s="258"/>
    </row>
    <row r="29" spans="1:18" ht="18" customHeight="1" x14ac:dyDescent="0.2">
      <c r="A29" s="139" t="s">
        <v>10</v>
      </c>
      <c r="B29" s="145">
        <v>20</v>
      </c>
      <c r="C29" s="146"/>
      <c r="D29" s="233">
        <v>44953</v>
      </c>
      <c r="E29" s="142"/>
      <c r="F29" s="264"/>
      <c r="G29" s="264">
        <v>500</v>
      </c>
      <c r="H29" s="267" t="s">
        <v>269</v>
      </c>
      <c r="I29" s="268">
        <f>IF(G29="","",IF(H29='換算レート表(レートチェック用)'!$C$8,VLOOKUP(D29,'換算レート表(レートチェック用)'!$B$9:$E$26,2,TRUE),IF(H29='換算レート表(レートチェック用)'!$D$8,VLOOKUP(D29,'換算レート表(レートチェック用)'!$B$9:$E$26,3,TRUE),IF(H29='換算レート表(レートチェック用)'!$E$8,VLOOKUP(D29,'換算レート表(レートチェック用)'!$B$9:$E$26,4,TRUE),IF(OR(H29="JPY",H29="円"),1,0)))))</f>
        <v>620.91999999999996</v>
      </c>
      <c r="J29" s="265">
        <f>ROUNDDOWN(G29*I29,0)</f>
        <v>310460</v>
      </c>
      <c r="K29" s="41"/>
      <c r="L29" s="274" t="str">
        <f t="shared" si="0"/>
        <v>○</v>
      </c>
      <c r="M29" s="257"/>
      <c r="N29" s="268">
        <f>IF(G29="","",IF(H29='換算レート表(レートチェック用)'!$C$8,VLOOKUP(D29,'換算レート表(レートチェック用)'!$B$9:$E$26,2,TRUE),IF(H29='換算レート表(レートチェック用)'!$D$8,VLOOKUP(D29,'換算レート表(レートチェック用)'!$B$9:$E$26,3,TRUE),IF(H29='換算レート表(レートチェック用)'!$E$8,VLOOKUP(D29,'換算レート表(レートチェック用)'!$B$9:$E$26,4,TRUE),IF(OR(H29="JPY",H29="円"),1,0)))))</f>
        <v>620.91999999999996</v>
      </c>
      <c r="O29" s="269" t="str">
        <f t="shared" si="1"/>
        <v>〇</v>
      </c>
      <c r="P29" s="271">
        <f t="shared" si="2"/>
        <v>310460</v>
      </c>
      <c r="Q29" s="272">
        <f t="shared" si="3"/>
        <v>0</v>
      </c>
      <c r="R29" s="258"/>
    </row>
    <row r="30" spans="1:18" ht="18" customHeight="1" thickBot="1" x14ac:dyDescent="0.25">
      <c r="A30" s="336" t="s">
        <v>238</v>
      </c>
      <c r="B30" s="337"/>
      <c r="C30" s="337"/>
      <c r="D30" s="337"/>
      <c r="E30" s="337"/>
      <c r="F30" s="337"/>
      <c r="G30" s="337"/>
      <c r="H30" s="337"/>
      <c r="I30" s="337"/>
      <c r="J30" s="174">
        <f>SUM(J10:J29)</f>
        <v>620920</v>
      </c>
      <c r="K30" s="41"/>
      <c r="L30" s="127"/>
    </row>
    <row r="31" spans="1:18" ht="18" customHeight="1" thickTop="1" x14ac:dyDescent="0.2">
      <c r="C31" s="127"/>
      <c r="D31" s="127"/>
      <c r="E31" s="185"/>
      <c r="F31" s="185"/>
      <c r="G31" s="154"/>
      <c r="H31" s="155"/>
      <c r="I31" s="155"/>
      <c r="J31" s="154"/>
      <c r="K31" s="41"/>
      <c r="L31" s="127"/>
    </row>
    <row r="32" spans="1:18" ht="18" customHeight="1" x14ac:dyDescent="0.2">
      <c r="A32" s="165" t="s">
        <v>45</v>
      </c>
      <c r="B32" s="166" t="s">
        <v>239</v>
      </c>
      <c r="C32" s="166"/>
      <c r="D32" s="166"/>
      <c r="E32" s="190"/>
      <c r="F32" s="190"/>
      <c r="G32" s="158"/>
      <c r="H32" s="158"/>
      <c r="I32" s="158"/>
      <c r="J32" s="159"/>
      <c r="L32" s="127"/>
      <c r="M32" s="127"/>
      <c r="N32" s="127"/>
      <c r="O32" s="127"/>
      <c r="P32" s="127"/>
      <c r="Q32" s="127"/>
      <c r="R32" s="127"/>
    </row>
    <row r="33" spans="1:18" s="138" customFormat="1" ht="18" customHeight="1" x14ac:dyDescent="0.2">
      <c r="A33" s="346" t="s">
        <v>9</v>
      </c>
      <c r="B33" s="344" t="s">
        <v>0</v>
      </c>
      <c r="C33" s="344" t="s">
        <v>1</v>
      </c>
      <c r="D33" s="344" t="s">
        <v>5</v>
      </c>
      <c r="E33" s="361" t="s">
        <v>2</v>
      </c>
      <c r="F33" s="362"/>
      <c r="G33" s="358" t="s">
        <v>19</v>
      </c>
      <c r="H33" s="344" t="s">
        <v>75</v>
      </c>
      <c r="I33" s="344" t="s">
        <v>74</v>
      </c>
      <c r="J33" s="342" t="s">
        <v>46</v>
      </c>
      <c r="L33" s="346" t="s">
        <v>249</v>
      </c>
      <c r="M33" s="348" t="s">
        <v>250</v>
      </c>
      <c r="N33" s="350" t="s">
        <v>258</v>
      </c>
      <c r="O33" s="344" t="s">
        <v>260</v>
      </c>
      <c r="P33" s="344" t="s">
        <v>263</v>
      </c>
      <c r="Q33" s="344" t="s">
        <v>264</v>
      </c>
      <c r="R33" s="342" t="s">
        <v>250</v>
      </c>
    </row>
    <row r="34" spans="1:18" s="138" customFormat="1" ht="36" customHeight="1" x14ac:dyDescent="0.2">
      <c r="A34" s="347"/>
      <c r="B34" s="345"/>
      <c r="C34" s="345"/>
      <c r="D34" s="345"/>
      <c r="E34" s="135" t="s">
        <v>52</v>
      </c>
      <c r="F34" s="135" t="s">
        <v>53</v>
      </c>
      <c r="G34" s="359"/>
      <c r="H34" s="345"/>
      <c r="I34" s="345"/>
      <c r="J34" s="343"/>
      <c r="L34" s="347"/>
      <c r="M34" s="349"/>
      <c r="N34" s="351"/>
      <c r="O34" s="345"/>
      <c r="P34" s="345"/>
      <c r="Q34" s="345"/>
      <c r="R34" s="343"/>
    </row>
    <row r="35" spans="1:18" ht="18" customHeight="1" x14ac:dyDescent="0.2">
      <c r="A35" s="139" t="s">
        <v>10</v>
      </c>
      <c r="B35" s="140">
        <v>1</v>
      </c>
      <c r="C35" s="141"/>
      <c r="D35" s="233">
        <v>44953</v>
      </c>
      <c r="E35" s="142"/>
      <c r="F35" s="264"/>
      <c r="G35" s="264">
        <v>500</v>
      </c>
      <c r="H35" s="267" t="s">
        <v>269</v>
      </c>
      <c r="I35" s="268">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620.91999999999996</v>
      </c>
      <c r="J35" s="265">
        <f>ROUNDDOWN(G35*I35,0)</f>
        <v>310460</v>
      </c>
      <c r="K35" s="41"/>
      <c r="L35" s="274" t="str">
        <f t="shared" ref="L35:L54" si="4">IF(D35="","",IF(AND($M$6&lt;=D35,$M$7&gt;=D35),"○","×"))</f>
        <v>○</v>
      </c>
      <c r="M35" s="257"/>
      <c r="N35" s="268">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620.91999999999996</v>
      </c>
      <c r="O35" s="269" t="str">
        <f t="shared" ref="O35:O54" si="5">IF(G35="","",IF(I35=N35,"〇","×"))</f>
        <v>〇</v>
      </c>
      <c r="P35" s="271">
        <f t="shared" ref="P35:P54" si="6">IF(G35="","",ROUNDDOWN(G35*N35,0))</f>
        <v>310460</v>
      </c>
      <c r="Q35" s="272">
        <f t="shared" ref="Q35" si="7">IF(G35="","",J35-P35)</f>
        <v>0</v>
      </c>
      <c r="R35" s="258"/>
    </row>
    <row r="36" spans="1:18" ht="18" customHeight="1" x14ac:dyDescent="0.2">
      <c r="A36" s="139" t="s">
        <v>10</v>
      </c>
      <c r="B36" s="145">
        <v>2</v>
      </c>
      <c r="C36" s="146"/>
      <c r="D36" s="146"/>
      <c r="E36" s="178"/>
      <c r="F36" s="178"/>
      <c r="G36" s="149"/>
      <c r="H36" s="150"/>
      <c r="I36" s="268"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J36" s="151"/>
      <c r="K36" s="41"/>
      <c r="L36" s="274" t="str">
        <f t="shared" si="4"/>
        <v/>
      </c>
      <c r="M36" s="257"/>
      <c r="N36" s="268"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O36" s="269" t="str">
        <f t="shared" si="5"/>
        <v/>
      </c>
      <c r="P36" s="271" t="str">
        <f t="shared" si="6"/>
        <v/>
      </c>
      <c r="Q36" s="272" t="str">
        <f t="shared" ref="Q36:Q54" si="8">IF(G36="","",J36-P36)</f>
        <v/>
      </c>
      <c r="R36" s="258"/>
    </row>
    <row r="37" spans="1:18" ht="18" customHeight="1" x14ac:dyDescent="0.2">
      <c r="A37" s="139" t="s">
        <v>10</v>
      </c>
      <c r="B37" s="145">
        <v>3</v>
      </c>
      <c r="C37" s="146"/>
      <c r="D37" s="146"/>
      <c r="E37" s="178"/>
      <c r="F37" s="178"/>
      <c r="G37" s="149"/>
      <c r="H37" s="150"/>
      <c r="I37" s="268"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J37" s="151"/>
      <c r="K37" s="41"/>
      <c r="L37" s="274" t="str">
        <f t="shared" si="4"/>
        <v/>
      </c>
      <c r="M37" s="257"/>
      <c r="N37" s="268"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O37" s="269" t="str">
        <f t="shared" si="5"/>
        <v/>
      </c>
      <c r="P37" s="271" t="str">
        <f t="shared" si="6"/>
        <v/>
      </c>
      <c r="Q37" s="272" t="str">
        <f t="shared" si="8"/>
        <v/>
      </c>
      <c r="R37" s="258"/>
    </row>
    <row r="38" spans="1:18" ht="18" customHeight="1" x14ac:dyDescent="0.2">
      <c r="A38" s="139" t="s">
        <v>10</v>
      </c>
      <c r="B38" s="145">
        <v>4</v>
      </c>
      <c r="C38" s="146"/>
      <c r="D38" s="146"/>
      <c r="E38" s="179"/>
      <c r="F38" s="179"/>
      <c r="G38" s="149"/>
      <c r="H38" s="150"/>
      <c r="I38" s="268"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J38" s="151"/>
      <c r="K38" s="41"/>
      <c r="L38" s="274" t="str">
        <f t="shared" si="4"/>
        <v/>
      </c>
      <c r="M38" s="257"/>
      <c r="N38" s="268"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O38" s="269" t="str">
        <f t="shared" si="5"/>
        <v/>
      </c>
      <c r="P38" s="271" t="str">
        <f t="shared" si="6"/>
        <v/>
      </c>
      <c r="Q38" s="272" t="str">
        <f t="shared" si="8"/>
        <v/>
      </c>
      <c r="R38" s="258"/>
    </row>
    <row r="39" spans="1:18" ht="18" customHeight="1" x14ac:dyDescent="0.2">
      <c r="A39" s="139" t="s">
        <v>10</v>
      </c>
      <c r="B39" s="145">
        <v>5</v>
      </c>
      <c r="C39" s="146"/>
      <c r="D39" s="146"/>
      <c r="E39" s="178"/>
      <c r="F39" s="178"/>
      <c r="G39" s="149"/>
      <c r="H39" s="150"/>
      <c r="I39" s="268"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J39" s="151"/>
      <c r="K39" s="41"/>
      <c r="L39" s="274" t="str">
        <f t="shared" si="4"/>
        <v/>
      </c>
      <c r="M39" s="257"/>
      <c r="N39" s="268"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O39" s="269" t="str">
        <f t="shared" si="5"/>
        <v/>
      </c>
      <c r="P39" s="271" t="str">
        <f t="shared" si="6"/>
        <v/>
      </c>
      <c r="Q39" s="272" t="str">
        <f t="shared" si="8"/>
        <v/>
      </c>
      <c r="R39" s="258"/>
    </row>
    <row r="40" spans="1:18" ht="18" customHeight="1" x14ac:dyDescent="0.2">
      <c r="A40" s="139" t="s">
        <v>10</v>
      </c>
      <c r="B40" s="145">
        <v>6</v>
      </c>
      <c r="C40" s="146"/>
      <c r="D40" s="146"/>
      <c r="E40" s="178"/>
      <c r="F40" s="178"/>
      <c r="G40" s="149"/>
      <c r="H40" s="150"/>
      <c r="I40" s="268"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J40" s="151"/>
      <c r="K40" s="41"/>
      <c r="L40" s="274" t="str">
        <f t="shared" si="4"/>
        <v/>
      </c>
      <c r="M40" s="257"/>
      <c r="N40" s="268"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O40" s="269" t="str">
        <f t="shared" si="5"/>
        <v/>
      </c>
      <c r="P40" s="271" t="str">
        <f t="shared" si="6"/>
        <v/>
      </c>
      <c r="Q40" s="272" t="str">
        <f t="shared" si="8"/>
        <v/>
      </c>
      <c r="R40" s="258"/>
    </row>
    <row r="41" spans="1:18" ht="18" customHeight="1" x14ac:dyDescent="0.2">
      <c r="A41" s="139" t="s">
        <v>10</v>
      </c>
      <c r="B41" s="145">
        <v>7</v>
      </c>
      <c r="C41" s="146"/>
      <c r="D41" s="146"/>
      <c r="E41" s="178"/>
      <c r="F41" s="178"/>
      <c r="G41" s="149"/>
      <c r="H41" s="150"/>
      <c r="I41" s="268"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J41" s="151"/>
      <c r="K41" s="41"/>
      <c r="L41" s="274" t="str">
        <f t="shared" si="4"/>
        <v/>
      </c>
      <c r="M41" s="257"/>
      <c r="N41" s="268"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O41" s="269" t="str">
        <f t="shared" si="5"/>
        <v/>
      </c>
      <c r="P41" s="271" t="str">
        <f t="shared" si="6"/>
        <v/>
      </c>
      <c r="Q41" s="272" t="str">
        <f t="shared" si="8"/>
        <v/>
      </c>
      <c r="R41" s="258"/>
    </row>
    <row r="42" spans="1:18" ht="18" customHeight="1" x14ac:dyDescent="0.2">
      <c r="A42" s="139" t="s">
        <v>10</v>
      </c>
      <c r="B42" s="145">
        <v>8</v>
      </c>
      <c r="C42" s="146"/>
      <c r="D42" s="146"/>
      <c r="E42" s="178"/>
      <c r="F42" s="178"/>
      <c r="G42" s="149"/>
      <c r="H42" s="150"/>
      <c r="I42" s="268"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J42" s="151"/>
      <c r="K42" s="41"/>
      <c r="L42" s="274" t="str">
        <f t="shared" si="4"/>
        <v/>
      </c>
      <c r="M42" s="257"/>
      <c r="N42" s="268"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O42" s="269" t="str">
        <f t="shared" si="5"/>
        <v/>
      </c>
      <c r="P42" s="271" t="str">
        <f t="shared" si="6"/>
        <v/>
      </c>
      <c r="Q42" s="272" t="str">
        <f t="shared" si="8"/>
        <v/>
      </c>
      <c r="R42" s="258"/>
    </row>
    <row r="43" spans="1:18" ht="18" customHeight="1" x14ac:dyDescent="0.2">
      <c r="A43" s="139" t="s">
        <v>10</v>
      </c>
      <c r="B43" s="145">
        <v>9</v>
      </c>
      <c r="C43" s="146"/>
      <c r="D43" s="146"/>
      <c r="E43" s="178"/>
      <c r="F43" s="178"/>
      <c r="G43" s="149"/>
      <c r="H43" s="150"/>
      <c r="I43" s="268"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J43" s="151"/>
      <c r="K43" s="41"/>
      <c r="L43" s="274" t="str">
        <f t="shared" si="4"/>
        <v/>
      </c>
      <c r="M43" s="257"/>
      <c r="N43" s="268"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O43" s="269" t="str">
        <f t="shared" si="5"/>
        <v/>
      </c>
      <c r="P43" s="271" t="str">
        <f t="shared" si="6"/>
        <v/>
      </c>
      <c r="Q43" s="272" t="str">
        <f t="shared" si="8"/>
        <v/>
      </c>
      <c r="R43" s="258"/>
    </row>
    <row r="44" spans="1:18" ht="18" customHeight="1" x14ac:dyDescent="0.2">
      <c r="A44" s="139" t="s">
        <v>10</v>
      </c>
      <c r="B44" s="145">
        <v>10</v>
      </c>
      <c r="C44" s="146"/>
      <c r="D44" s="146"/>
      <c r="E44" s="178"/>
      <c r="F44" s="178"/>
      <c r="G44" s="149"/>
      <c r="H44" s="150"/>
      <c r="I44" s="268"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J44" s="151"/>
      <c r="K44" s="41"/>
      <c r="L44" s="274" t="str">
        <f t="shared" si="4"/>
        <v/>
      </c>
      <c r="M44" s="257"/>
      <c r="N44" s="268"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O44" s="269" t="str">
        <f t="shared" si="5"/>
        <v/>
      </c>
      <c r="P44" s="271" t="str">
        <f t="shared" si="6"/>
        <v/>
      </c>
      <c r="Q44" s="272" t="str">
        <f t="shared" si="8"/>
        <v/>
      </c>
      <c r="R44" s="258"/>
    </row>
    <row r="45" spans="1:18" ht="18" customHeight="1" x14ac:dyDescent="0.2">
      <c r="A45" s="139" t="s">
        <v>10</v>
      </c>
      <c r="B45" s="145">
        <v>11</v>
      </c>
      <c r="C45" s="146"/>
      <c r="D45" s="146"/>
      <c r="E45" s="178"/>
      <c r="F45" s="178"/>
      <c r="G45" s="149"/>
      <c r="H45" s="150"/>
      <c r="I45" s="268"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J45" s="151"/>
      <c r="K45" s="41"/>
      <c r="L45" s="274" t="str">
        <f t="shared" si="4"/>
        <v/>
      </c>
      <c r="M45" s="257"/>
      <c r="N45" s="268"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O45" s="269" t="str">
        <f t="shared" si="5"/>
        <v/>
      </c>
      <c r="P45" s="271" t="str">
        <f t="shared" si="6"/>
        <v/>
      </c>
      <c r="Q45" s="272" t="str">
        <f t="shared" si="8"/>
        <v/>
      </c>
      <c r="R45" s="258"/>
    </row>
    <row r="46" spans="1:18" ht="18" customHeight="1" x14ac:dyDescent="0.2">
      <c r="A46" s="139" t="s">
        <v>10</v>
      </c>
      <c r="B46" s="145">
        <v>12</v>
      </c>
      <c r="C46" s="146"/>
      <c r="D46" s="146"/>
      <c r="E46" s="178"/>
      <c r="F46" s="178"/>
      <c r="G46" s="149"/>
      <c r="H46" s="150"/>
      <c r="I46" s="268"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J46" s="151"/>
      <c r="K46" s="41"/>
      <c r="L46" s="274" t="str">
        <f t="shared" si="4"/>
        <v/>
      </c>
      <c r="M46" s="257"/>
      <c r="N46" s="268"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O46" s="269" t="str">
        <f t="shared" si="5"/>
        <v/>
      </c>
      <c r="P46" s="271" t="str">
        <f t="shared" si="6"/>
        <v/>
      </c>
      <c r="Q46" s="272" t="str">
        <f t="shared" si="8"/>
        <v/>
      </c>
      <c r="R46" s="258"/>
    </row>
    <row r="47" spans="1:18" ht="18" customHeight="1" x14ac:dyDescent="0.2">
      <c r="A47" s="139" t="s">
        <v>10</v>
      </c>
      <c r="B47" s="145">
        <v>13</v>
      </c>
      <c r="C47" s="146"/>
      <c r="D47" s="146"/>
      <c r="E47" s="178"/>
      <c r="F47" s="178"/>
      <c r="G47" s="149"/>
      <c r="H47" s="150"/>
      <c r="I47" s="268"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J47" s="151"/>
      <c r="K47" s="41"/>
      <c r="L47" s="274" t="str">
        <f t="shared" si="4"/>
        <v/>
      </c>
      <c r="M47" s="257"/>
      <c r="N47" s="268"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O47" s="269" t="str">
        <f t="shared" si="5"/>
        <v/>
      </c>
      <c r="P47" s="271" t="str">
        <f t="shared" si="6"/>
        <v/>
      </c>
      <c r="Q47" s="272" t="str">
        <f t="shared" si="8"/>
        <v/>
      </c>
      <c r="R47" s="258"/>
    </row>
    <row r="48" spans="1:18" ht="18" customHeight="1" x14ac:dyDescent="0.2">
      <c r="A48" s="139" t="s">
        <v>10</v>
      </c>
      <c r="B48" s="145">
        <v>14</v>
      </c>
      <c r="C48" s="146"/>
      <c r="D48" s="146"/>
      <c r="E48" s="178"/>
      <c r="F48" s="178"/>
      <c r="G48" s="149"/>
      <c r="H48" s="150"/>
      <c r="I48" s="268"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J48" s="151"/>
      <c r="K48" s="41"/>
      <c r="L48" s="274" t="str">
        <f t="shared" si="4"/>
        <v/>
      </c>
      <c r="M48" s="257"/>
      <c r="N48" s="268"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O48" s="269" t="str">
        <f t="shared" si="5"/>
        <v/>
      </c>
      <c r="P48" s="271" t="str">
        <f t="shared" si="6"/>
        <v/>
      </c>
      <c r="Q48" s="272" t="str">
        <f t="shared" si="8"/>
        <v/>
      </c>
      <c r="R48" s="258"/>
    </row>
    <row r="49" spans="1:18" ht="18" customHeight="1" x14ac:dyDescent="0.2">
      <c r="A49" s="139" t="s">
        <v>10</v>
      </c>
      <c r="B49" s="145">
        <v>15</v>
      </c>
      <c r="C49" s="146"/>
      <c r="D49" s="146"/>
      <c r="E49" s="178"/>
      <c r="F49" s="178"/>
      <c r="G49" s="149"/>
      <c r="H49" s="150"/>
      <c r="I49" s="268"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J49" s="151"/>
      <c r="K49" s="41"/>
      <c r="L49" s="274" t="str">
        <f t="shared" si="4"/>
        <v/>
      </c>
      <c r="M49" s="257"/>
      <c r="N49" s="268"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O49" s="269" t="str">
        <f t="shared" si="5"/>
        <v/>
      </c>
      <c r="P49" s="271" t="str">
        <f t="shared" si="6"/>
        <v/>
      </c>
      <c r="Q49" s="272" t="str">
        <f t="shared" si="8"/>
        <v/>
      </c>
      <c r="R49" s="258"/>
    </row>
    <row r="50" spans="1:18" ht="18" customHeight="1" x14ac:dyDescent="0.2">
      <c r="A50" s="139" t="s">
        <v>10</v>
      </c>
      <c r="B50" s="145">
        <v>16</v>
      </c>
      <c r="C50" s="146"/>
      <c r="D50" s="146"/>
      <c r="E50" s="178"/>
      <c r="F50" s="178"/>
      <c r="G50" s="149"/>
      <c r="H50" s="150"/>
      <c r="I50" s="268"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J50" s="151"/>
      <c r="K50" s="41"/>
      <c r="L50" s="274" t="str">
        <f t="shared" si="4"/>
        <v/>
      </c>
      <c r="M50" s="257"/>
      <c r="N50" s="268"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O50" s="269" t="str">
        <f t="shared" si="5"/>
        <v/>
      </c>
      <c r="P50" s="271" t="str">
        <f t="shared" si="6"/>
        <v/>
      </c>
      <c r="Q50" s="272" t="str">
        <f t="shared" si="8"/>
        <v/>
      </c>
      <c r="R50" s="258"/>
    </row>
    <row r="51" spans="1:18" ht="18" customHeight="1" x14ac:dyDescent="0.2">
      <c r="A51" s="139" t="s">
        <v>10</v>
      </c>
      <c r="B51" s="145">
        <v>17</v>
      </c>
      <c r="C51" s="146"/>
      <c r="D51" s="146"/>
      <c r="E51" s="178"/>
      <c r="F51" s="178"/>
      <c r="G51" s="149"/>
      <c r="H51" s="150"/>
      <c r="I51" s="268" t="str">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
      </c>
      <c r="J51" s="151"/>
      <c r="K51" s="41"/>
      <c r="L51" s="274" t="str">
        <f t="shared" si="4"/>
        <v/>
      </c>
      <c r="M51" s="257"/>
      <c r="N51" s="268" t="str">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
      </c>
      <c r="O51" s="269" t="str">
        <f t="shared" si="5"/>
        <v/>
      </c>
      <c r="P51" s="271" t="str">
        <f t="shared" si="6"/>
        <v/>
      </c>
      <c r="Q51" s="272" t="str">
        <f t="shared" si="8"/>
        <v/>
      </c>
      <c r="R51" s="258"/>
    </row>
    <row r="52" spans="1:18" ht="18" customHeight="1" x14ac:dyDescent="0.2">
      <c r="A52" s="139" t="s">
        <v>10</v>
      </c>
      <c r="B52" s="145">
        <v>18</v>
      </c>
      <c r="C52" s="146"/>
      <c r="D52" s="146"/>
      <c r="E52" s="178"/>
      <c r="F52" s="178"/>
      <c r="G52" s="149"/>
      <c r="H52" s="150"/>
      <c r="I52" s="268" t="str">
        <f>IF(G52="","",IF(H52='換算レート表(レートチェック用)'!$C$8,VLOOKUP(D52,'換算レート表(レートチェック用)'!$B$9:$E$26,2,TRUE),IF(H52='換算レート表(レートチェック用)'!$D$8,VLOOKUP(D52,'換算レート表(レートチェック用)'!$B$9:$E$26,3,TRUE),IF(H52='換算レート表(レートチェック用)'!$E$8,VLOOKUP(D52,'換算レート表(レートチェック用)'!$B$9:$E$26,4,TRUE),IF(OR(H52="JPY",H52="円"),1,0)))))</f>
        <v/>
      </c>
      <c r="J52" s="151"/>
      <c r="K52" s="41"/>
      <c r="L52" s="274" t="str">
        <f t="shared" si="4"/>
        <v/>
      </c>
      <c r="M52" s="257"/>
      <c r="N52" s="268" t="str">
        <f>IF(G52="","",IF(H52='換算レート表(レートチェック用)'!$C$8,VLOOKUP(D52,'換算レート表(レートチェック用)'!$B$9:$E$26,2,TRUE),IF(H52='換算レート表(レートチェック用)'!$D$8,VLOOKUP(D52,'換算レート表(レートチェック用)'!$B$9:$E$26,3,TRUE),IF(H52='換算レート表(レートチェック用)'!$E$8,VLOOKUP(D52,'換算レート表(レートチェック用)'!$B$9:$E$26,4,TRUE),IF(OR(H52="JPY",H52="円"),1,0)))))</f>
        <v/>
      </c>
      <c r="O52" s="269" t="str">
        <f t="shared" si="5"/>
        <v/>
      </c>
      <c r="P52" s="271" t="str">
        <f t="shared" si="6"/>
        <v/>
      </c>
      <c r="Q52" s="272" t="str">
        <f t="shared" si="8"/>
        <v/>
      </c>
      <c r="R52" s="258"/>
    </row>
    <row r="53" spans="1:18" ht="18" customHeight="1" x14ac:dyDescent="0.2">
      <c r="A53" s="139" t="s">
        <v>10</v>
      </c>
      <c r="B53" s="145">
        <v>19</v>
      </c>
      <c r="C53" s="146"/>
      <c r="D53" s="146"/>
      <c r="E53" s="178"/>
      <c r="F53" s="178"/>
      <c r="G53" s="149"/>
      <c r="H53" s="150"/>
      <c r="I53" s="268" t="str">
        <f>IF(G53="","",IF(H53='換算レート表(レートチェック用)'!$C$8,VLOOKUP(D53,'換算レート表(レートチェック用)'!$B$9:$E$26,2,TRUE),IF(H53='換算レート表(レートチェック用)'!$D$8,VLOOKUP(D53,'換算レート表(レートチェック用)'!$B$9:$E$26,3,TRUE),IF(H53='換算レート表(レートチェック用)'!$E$8,VLOOKUP(D53,'換算レート表(レートチェック用)'!$B$9:$E$26,4,TRUE),IF(OR(H53="JPY",H53="円"),1,0)))))</f>
        <v/>
      </c>
      <c r="J53" s="151"/>
      <c r="K53" s="41"/>
      <c r="L53" s="274" t="str">
        <f t="shared" si="4"/>
        <v/>
      </c>
      <c r="M53" s="257"/>
      <c r="N53" s="268" t="str">
        <f>IF(G53="","",IF(H53='換算レート表(レートチェック用)'!$C$8,VLOOKUP(D53,'換算レート表(レートチェック用)'!$B$9:$E$26,2,TRUE),IF(H53='換算レート表(レートチェック用)'!$D$8,VLOOKUP(D53,'換算レート表(レートチェック用)'!$B$9:$E$26,3,TRUE),IF(H53='換算レート表(レートチェック用)'!$E$8,VLOOKUP(D53,'換算レート表(レートチェック用)'!$B$9:$E$26,4,TRUE),IF(OR(H53="JPY",H53="円"),1,0)))))</f>
        <v/>
      </c>
      <c r="O53" s="269" t="str">
        <f t="shared" si="5"/>
        <v/>
      </c>
      <c r="P53" s="271" t="str">
        <f t="shared" si="6"/>
        <v/>
      </c>
      <c r="Q53" s="272" t="str">
        <f t="shared" si="8"/>
        <v/>
      </c>
      <c r="R53" s="258"/>
    </row>
    <row r="54" spans="1:18" ht="18" customHeight="1" x14ac:dyDescent="0.2">
      <c r="A54" s="139" t="s">
        <v>10</v>
      </c>
      <c r="B54" s="145">
        <v>20</v>
      </c>
      <c r="C54" s="146"/>
      <c r="D54" s="233">
        <v>44953</v>
      </c>
      <c r="E54" s="142"/>
      <c r="F54" s="264"/>
      <c r="G54" s="264">
        <v>500</v>
      </c>
      <c r="H54" s="267" t="s">
        <v>269</v>
      </c>
      <c r="I54" s="268">
        <f>IF(G54="","",IF(H54='換算レート表(レートチェック用)'!$C$8,VLOOKUP(D54,'換算レート表(レートチェック用)'!$B$9:$E$26,2,TRUE),IF(H54='換算レート表(レートチェック用)'!$D$8,VLOOKUP(D54,'換算レート表(レートチェック用)'!$B$9:$E$26,3,TRUE),IF(H54='換算レート表(レートチェック用)'!$E$8,VLOOKUP(D54,'換算レート表(レートチェック用)'!$B$9:$E$26,4,TRUE),IF(OR(H54="JPY",H54="円"),1,0)))))</f>
        <v>620.91999999999996</v>
      </c>
      <c r="J54" s="265">
        <f>ROUNDDOWN(G54*I54,0)</f>
        <v>310460</v>
      </c>
      <c r="K54" s="41"/>
      <c r="L54" s="274" t="str">
        <f t="shared" si="4"/>
        <v>○</v>
      </c>
      <c r="M54" s="257"/>
      <c r="N54" s="268">
        <f>IF(G54="","",IF(H54='換算レート表(レートチェック用)'!$C$8,VLOOKUP(D54,'換算レート表(レートチェック用)'!$B$9:$E$26,2,TRUE),IF(H54='換算レート表(レートチェック用)'!$D$8,VLOOKUP(D54,'換算レート表(レートチェック用)'!$B$9:$E$26,3,TRUE),IF(H54='換算レート表(レートチェック用)'!$E$8,VLOOKUP(D54,'換算レート表(レートチェック用)'!$B$9:$E$26,4,TRUE),IF(OR(H54="JPY",H54="円"),1,0)))))</f>
        <v>620.91999999999996</v>
      </c>
      <c r="O54" s="269" t="str">
        <f t="shared" si="5"/>
        <v>〇</v>
      </c>
      <c r="P54" s="271">
        <f t="shared" si="6"/>
        <v>310460</v>
      </c>
      <c r="Q54" s="272">
        <f t="shared" si="8"/>
        <v>0</v>
      </c>
      <c r="R54" s="258"/>
    </row>
    <row r="55" spans="1:18" ht="18" customHeight="1" thickBot="1" x14ac:dyDescent="0.25">
      <c r="A55" s="336" t="s">
        <v>240</v>
      </c>
      <c r="B55" s="337"/>
      <c r="C55" s="337"/>
      <c r="D55" s="337"/>
      <c r="E55" s="337"/>
      <c r="F55" s="337"/>
      <c r="G55" s="337"/>
      <c r="H55" s="337"/>
      <c r="I55" s="337"/>
      <c r="J55" s="174">
        <f>SUM(J35:J54)</f>
        <v>620920</v>
      </c>
      <c r="K55" s="41"/>
      <c r="L55" s="127"/>
    </row>
    <row r="56" spans="1:18" ht="18" customHeight="1" thickTop="1" thickBot="1" x14ac:dyDescent="0.25">
      <c r="A56" s="336" t="s">
        <v>210</v>
      </c>
      <c r="B56" s="337"/>
      <c r="C56" s="337"/>
      <c r="D56" s="337"/>
      <c r="E56" s="337"/>
      <c r="F56" s="337"/>
      <c r="G56" s="337"/>
      <c r="H56" s="337"/>
      <c r="I56" s="337"/>
      <c r="J56" s="174">
        <f>+J30+J55</f>
        <v>1241840</v>
      </c>
      <c r="K56" s="41"/>
      <c r="L56" s="127"/>
    </row>
    <row r="57" spans="1:18" ht="18" customHeight="1" thickTop="1" x14ac:dyDescent="0.2">
      <c r="C57" s="127"/>
      <c r="D57" s="127"/>
      <c r="E57" s="185"/>
      <c r="F57" s="185"/>
      <c r="G57" s="154"/>
      <c r="H57" s="155"/>
      <c r="I57" s="155"/>
      <c r="J57" s="154"/>
      <c r="K57" s="41"/>
      <c r="L57" s="129"/>
      <c r="N57" s="129"/>
      <c r="O57" s="129"/>
      <c r="P57" s="129"/>
      <c r="Q57" s="129"/>
      <c r="R57" s="129"/>
    </row>
    <row r="58" spans="1:18" ht="18" customHeight="1" x14ac:dyDescent="0.2">
      <c r="A58" s="339" t="s">
        <v>20</v>
      </c>
      <c r="B58" s="339"/>
      <c r="C58" s="339"/>
      <c r="D58" s="339"/>
      <c r="E58" s="339"/>
      <c r="F58" s="186"/>
      <c r="L58" s="129"/>
      <c r="N58" s="129"/>
      <c r="O58" s="129"/>
      <c r="P58" s="129"/>
      <c r="Q58" s="129"/>
      <c r="R58" s="129"/>
    </row>
    <row r="59" spans="1:18" ht="18" customHeight="1" x14ac:dyDescent="0.2">
      <c r="L59" s="129"/>
      <c r="N59" s="129"/>
      <c r="O59" s="129"/>
      <c r="P59" s="129"/>
      <c r="Q59" s="129"/>
      <c r="R59" s="129"/>
    </row>
    <row r="60" spans="1:18" ht="18" customHeight="1" x14ac:dyDescent="0.2">
      <c r="L60" s="129"/>
      <c r="N60" s="129"/>
      <c r="O60" s="129"/>
      <c r="P60" s="129"/>
      <c r="Q60" s="129"/>
      <c r="R60" s="129"/>
    </row>
    <row r="61" spans="1:18" ht="18" customHeight="1" x14ac:dyDescent="0.2">
      <c r="L61" s="129"/>
      <c r="N61" s="129"/>
      <c r="O61" s="129"/>
      <c r="P61" s="129"/>
      <c r="Q61" s="129"/>
      <c r="R61" s="129"/>
    </row>
    <row r="62" spans="1:18" ht="18" customHeight="1" x14ac:dyDescent="0.2">
      <c r="L62" s="129"/>
      <c r="N62" s="129"/>
      <c r="O62" s="129"/>
      <c r="P62" s="129"/>
      <c r="Q62" s="129"/>
      <c r="R62" s="129"/>
    </row>
    <row r="63" spans="1:18" ht="18" customHeight="1" x14ac:dyDescent="0.2">
      <c r="L63" s="129"/>
      <c r="N63" s="129"/>
      <c r="O63" s="129"/>
      <c r="P63" s="129"/>
      <c r="Q63" s="129"/>
      <c r="R63" s="129"/>
    </row>
    <row r="64" spans="1:18" ht="18" customHeight="1" x14ac:dyDescent="0.2">
      <c r="L64" s="129"/>
      <c r="N64" s="129"/>
      <c r="O64" s="129"/>
      <c r="P64" s="129"/>
      <c r="Q64" s="129"/>
      <c r="R64" s="129"/>
    </row>
    <row r="65" spans="12:18" ht="18" customHeight="1" x14ac:dyDescent="0.2">
      <c r="L65" s="129"/>
      <c r="N65" s="129"/>
      <c r="O65" s="129"/>
      <c r="P65" s="129"/>
      <c r="Q65" s="129"/>
      <c r="R65" s="129"/>
    </row>
    <row r="66" spans="12:18" ht="18" customHeight="1" x14ac:dyDescent="0.2">
      <c r="L66" s="129"/>
      <c r="N66" s="129"/>
      <c r="O66" s="129"/>
      <c r="P66" s="129"/>
      <c r="Q66" s="129"/>
      <c r="R66" s="129"/>
    </row>
    <row r="67" spans="12:18" ht="18" customHeight="1" x14ac:dyDescent="0.2">
      <c r="L67" s="129"/>
      <c r="N67" s="129"/>
      <c r="O67" s="129"/>
      <c r="P67" s="129"/>
      <c r="Q67" s="129"/>
      <c r="R67" s="129"/>
    </row>
    <row r="68" spans="12:18" ht="18" customHeight="1" x14ac:dyDescent="0.2">
      <c r="L68" s="129"/>
      <c r="N68" s="129"/>
      <c r="O68" s="129"/>
      <c r="P68" s="129"/>
      <c r="Q68" s="129"/>
      <c r="R68" s="129"/>
    </row>
    <row r="69" spans="12:18" ht="18" customHeight="1" x14ac:dyDescent="0.2">
      <c r="L69" s="129"/>
      <c r="N69" s="129"/>
      <c r="O69" s="129"/>
      <c r="P69" s="129"/>
      <c r="Q69" s="129"/>
      <c r="R69" s="129"/>
    </row>
    <row r="70" spans="12:18" ht="18" customHeight="1" x14ac:dyDescent="0.2">
      <c r="L70" s="129"/>
      <c r="N70" s="129"/>
      <c r="O70" s="129"/>
      <c r="P70" s="129"/>
      <c r="Q70" s="129"/>
      <c r="R70" s="129"/>
    </row>
    <row r="71" spans="12:18" ht="18" customHeight="1" x14ac:dyDescent="0.2">
      <c r="L71" s="129"/>
      <c r="N71" s="129"/>
      <c r="O71" s="129"/>
      <c r="P71" s="129"/>
      <c r="Q71" s="129"/>
      <c r="R71" s="129"/>
    </row>
    <row r="72" spans="12:18" ht="18" customHeight="1" x14ac:dyDescent="0.2">
      <c r="L72" s="129"/>
      <c r="N72" s="129"/>
      <c r="O72" s="129"/>
      <c r="P72" s="129"/>
      <c r="Q72" s="129"/>
      <c r="R72" s="129"/>
    </row>
    <row r="73" spans="12:18" ht="18" customHeight="1" x14ac:dyDescent="0.2">
      <c r="L73" s="129"/>
      <c r="N73" s="129"/>
      <c r="O73" s="129"/>
      <c r="P73" s="129"/>
      <c r="Q73" s="129"/>
      <c r="R73" s="129"/>
    </row>
    <row r="74" spans="12:18" ht="18" customHeight="1" x14ac:dyDescent="0.2">
      <c r="L74" s="129"/>
      <c r="N74" s="129"/>
      <c r="O74" s="129"/>
      <c r="P74" s="129"/>
      <c r="Q74" s="129"/>
      <c r="R74" s="129"/>
    </row>
    <row r="75" spans="12:18" ht="18" customHeight="1" x14ac:dyDescent="0.2">
      <c r="L75" s="129"/>
      <c r="N75" s="129"/>
      <c r="O75" s="129"/>
      <c r="P75" s="129"/>
      <c r="Q75" s="129"/>
      <c r="R75" s="129"/>
    </row>
    <row r="76" spans="12:18" ht="18" customHeight="1" x14ac:dyDescent="0.2">
      <c r="L76" s="129"/>
      <c r="N76" s="129"/>
      <c r="O76" s="129"/>
      <c r="P76" s="129"/>
      <c r="Q76" s="129"/>
      <c r="R76" s="129"/>
    </row>
    <row r="77" spans="12:18" ht="18" customHeight="1" x14ac:dyDescent="0.2">
      <c r="L77" s="129"/>
      <c r="N77" s="129"/>
      <c r="O77" s="129"/>
      <c r="P77" s="129"/>
      <c r="Q77" s="129"/>
      <c r="R77" s="129"/>
    </row>
    <row r="78" spans="12:18" ht="18" customHeight="1" x14ac:dyDescent="0.2">
      <c r="L78" s="129"/>
      <c r="N78" s="129"/>
      <c r="O78" s="129"/>
      <c r="P78" s="129"/>
      <c r="Q78" s="129"/>
      <c r="R78" s="129"/>
    </row>
    <row r="79" spans="12:18" ht="18" customHeight="1" x14ac:dyDescent="0.2">
      <c r="L79" s="129"/>
      <c r="N79" s="129"/>
      <c r="O79" s="129"/>
      <c r="P79" s="129"/>
      <c r="Q79" s="129"/>
      <c r="R79" s="129"/>
    </row>
    <row r="80" spans="12:18" ht="18" customHeight="1" x14ac:dyDescent="0.2">
      <c r="L80" s="129"/>
      <c r="N80" s="129"/>
      <c r="O80" s="129"/>
      <c r="P80" s="129"/>
      <c r="Q80" s="129"/>
      <c r="R80" s="129"/>
    </row>
    <row r="81" spans="12:18" ht="18" customHeight="1" x14ac:dyDescent="0.2">
      <c r="L81" s="129"/>
      <c r="N81" s="129"/>
      <c r="O81" s="129"/>
      <c r="P81" s="129"/>
      <c r="Q81" s="129"/>
      <c r="R81" s="129"/>
    </row>
    <row r="82" spans="12:18" ht="18" customHeight="1" x14ac:dyDescent="0.2">
      <c r="L82" s="129"/>
      <c r="N82" s="129"/>
      <c r="O82" s="129"/>
      <c r="P82" s="129"/>
      <c r="Q82" s="129"/>
      <c r="R82" s="129"/>
    </row>
    <row r="83" spans="12:18" ht="18" customHeight="1" x14ac:dyDescent="0.2">
      <c r="L83" s="129"/>
      <c r="N83" s="129"/>
      <c r="O83" s="129"/>
      <c r="P83" s="129"/>
      <c r="Q83" s="129"/>
      <c r="R83" s="129"/>
    </row>
    <row r="84" spans="12:18" ht="18" customHeight="1" x14ac:dyDescent="0.2">
      <c r="L84" s="129"/>
      <c r="N84" s="129"/>
      <c r="O84" s="129"/>
      <c r="P84" s="129"/>
      <c r="Q84" s="129"/>
      <c r="R84" s="129"/>
    </row>
    <row r="85" spans="12:18" ht="18" customHeight="1" x14ac:dyDescent="0.2">
      <c r="L85" s="129"/>
      <c r="N85" s="129"/>
      <c r="O85" s="129"/>
      <c r="P85" s="129"/>
      <c r="Q85" s="129"/>
      <c r="R85" s="129"/>
    </row>
    <row r="86" spans="12:18" ht="18" customHeight="1" x14ac:dyDescent="0.2">
      <c r="L86" s="129"/>
      <c r="N86" s="129"/>
      <c r="O86" s="129"/>
      <c r="P86" s="129"/>
      <c r="Q86" s="129"/>
      <c r="R86" s="129"/>
    </row>
    <row r="87" spans="12:18" ht="18" customHeight="1" x14ac:dyDescent="0.2">
      <c r="L87" s="129"/>
      <c r="N87" s="129"/>
      <c r="O87" s="129"/>
      <c r="P87" s="129"/>
      <c r="Q87" s="129"/>
      <c r="R87" s="129"/>
    </row>
    <row r="88" spans="12:18" ht="18" customHeight="1" x14ac:dyDescent="0.2">
      <c r="L88" s="129"/>
      <c r="N88" s="129"/>
      <c r="O88" s="129"/>
      <c r="P88" s="129"/>
      <c r="Q88" s="129"/>
      <c r="R88" s="129"/>
    </row>
    <row r="89" spans="12:18" ht="18" customHeight="1" x14ac:dyDescent="0.2">
      <c r="L89" s="129"/>
      <c r="N89" s="129"/>
      <c r="O89" s="129"/>
      <c r="P89" s="129"/>
      <c r="Q89" s="129"/>
      <c r="R89" s="129"/>
    </row>
    <row r="90" spans="12:18" ht="18" customHeight="1" x14ac:dyDescent="0.2">
      <c r="L90" s="129"/>
      <c r="N90" s="129"/>
      <c r="O90" s="129"/>
      <c r="P90" s="129"/>
      <c r="Q90" s="129"/>
      <c r="R90" s="129"/>
    </row>
    <row r="91" spans="12:18" ht="18" customHeight="1" x14ac:dyDescent="0.2">
      <c r="L91" s="129"/>
      <c r="N91" s="129"/>
      <c r="O91" s="129"/>
      <c r="P91" s="129"/>
      <c r="Q91" s="129"/>
      <c r="R91" s="129"/>
    </row>
    <row r="92" spans="12:18" ht="18" customHeight="1" x14ac:dyDescent="0.2">
      <c r="L92" s="129"/>
      <c r="N92" s="129"/>
      <c r="O92" s="129"/>
      <c r="P92" s="129"/>
      <c r="Q92" s="129"/>
      <c r="R92" s="129"/>
    </row>
    <row r="93" spans="12:18" ht="18" customHeight="1" x14ac:dyDescent="0.2">
      <c r="L93" s="129"/>
      <c r="N93" s="129"/>
      <c r="O93" s="129"/>
      <c r="P93" s="129"/>
      <c r="Q93" s="129"/>
      <c r="R93" s="129"/>
    </row>
    <row r="94" spans="12:18" ht="18" customHeight="1" x14ac:dyDescent="0.2">
      <c r="L94" s="129"/>
      <c r="N94" s="129"/>
      <c r="O94" s="129"/>
      <c r="P94" s="129"/>
      <c r="Q94" s="129"/>
      <c r="R94" s="129"/>
    </row>
    <row r="95" spans="12:18" ht="18" customHeight="1" x14ac:dyDescent="0.2">
      <c r="L95" s="129"/>
      <c r="N95" s="129"/>
      <c r="O95" s="129"/>
      <c r="P95" s="129"/>
      <c r="Q95" s="129"/>
      <c r="R95" s="129"/>
    </row>
    <row r="96" spans="12:18" ht="18" customHeight="1" x14ac:dyDescent="0.2">
      <c r="L96" s="129"/>
      <c r="N96" s="129"/>
      <c r="O96" s="129"/>
      <c r="P96" s="129"/>
      <c r="Q96" s="129"/>
      <c r="R96" s="129"/>
    </row>
    <row r="97" spans="12:18" ht="18" customHeight="1" x14ac:dyDescent="0.2">
      <c r="L97" s="129"/>
      <c r="N97" s="129"/>
      <c r="O97" s="129"/>
      <c r="P97" s="129"/>
      <c r="Q97" s="129"/>
      <c r="R97" s="129"/>
    </row>
    <row r="98" spans="12:18" ht="18" customHeight="1" x14ac:dyDescent="0.2">
      <c r="L98" s="129"/>
      <c r="N98" s="129"/>
      <c r="O98" s="129"/>
      <c r="P98" s="129"/>
      <c r="Q98" s="129"/>
      <c r="R98" s="129"/>
    </row>
    <row r="99" spans="12:18" ht="18" customHeight="1" x14ac:dyDescent="0.2">
      <c r="L99" s="129"/>
      <c r="N99" s="129"/>
      <c r="O99" s="129"/>
      <c r="P99" s="129"/>
      <c r="Q99" s="129"/>
      <c r="R99" s="129"/>
    </row>
    <row r="100" spans="12:18" ht="18" customHeight="1" x14ac:dyDescent="0.2">
      <c r="L100" s="129"/>
      <c r="N100" s="129"/>
      <c r="O100" s="129"/>
      <c r="P100" s="129"/>
      <c r="Q100" s="129"/>
      <c r="R100" s="129"/>
    </row>
    <row r="101" spans="12:18" ht="18" customHeight="1" x14ac:dyDescent="0.2">
      <c r="L101" s="129"/>
      <c r="N101" s="129"/>
      <c r="O101" s="129"/>
      <c r="P101" s="129"/>
      <c r="Q101" s="129"/>
      <c r="R101" s="129"/>
    </row>
    <row r="102" spans="12:18" ht="18" customHeight="1" x14ac:dyDescent="0.2">
      <c r="L102" s="129"/>
      <c r="N102" s="129"/>
      <c r="O102" s="129"/>
      <c r="P102" s="129"/>
      <c r="Q102" s="129"/>
      <c r="R102" s="129"/>
    </row>
    <row r="103" spans="12:18" ht="18" customHeight="1" x14ac:dyDescent="0.2">
      <c r="L103" s="129"/>
      <c r="N103" s="129"/>
      <c r="O103" s="129"/>
      <c r="P103" s="129"/>
      <c r="Q103" s="129"/>
      <c r="R103" s="129"/>
    </row>
    <row r="104" spans="12:18" ht="18" customHeight="1" x14ac:dyDescent="0.2">
      <c r="L104" s="129"/>
      <c r="N104" s="129"/>
      <c r="O104" s="129"/>
      <c r="P104" s="129"/>
      <c r="Q104" s="129"/>
      <c r="R104" s="129"/>
    </row>
    <row r="105" spans="12:18" ht="18" customHeight="1" x14ac:dyDescent="0.2">
      <c r="L105" s="129"/>
      <c r="N105" s="129"/>
      <c r="O105" s="129"/>
      <c r="P105" s="129"/>
      <c r="Q105" s="129"/>
      <c r="R105" s="129"/>
    </row>
    <row r="106" spans="12:18" ht="18" customHeight="1" x14ac:dyDescent="0.2">
      <c r="L106" s="129"/>
      <c r="N106" s="129"/>
      <c r="O106" s="129"/>
      <c r="P106" s="129"/>
      <c r="Q106" s="129"/>
      <c r="R106" s="129"/>
    </row>
    <row r="107" spans="12:18" ht="18" customHeight="1" x14ac:dyDescent="0.2">
      <c r="L107" s="129"/>
      <c r="N107" s="129"/>
      <c r="O107" s="129"/>
      <c r="P107" s="129"/>
      <c r="Q107" s="129"/>
      <c r="R107" s="129"/>
    </row>
    <row r="108" spans="12:18" ht="18" customHeight="1" x14ac:dyDescent="0.2">
      <c r="L108" s="129"/>
      <c r="N108" s="129"/>
      <c r="O108" s="129"/>
      <c r="P108" s="129"/>
      <c r="Q108" s="129"/>
      <c r="R108" s="129"/>
    </row>
    <row r="109" spans="12:18" ht="18" customHeight="1" x14ac:dyDescent="0.2">
      <c r="L109" s="129"/>
      <c r="N109" s="129"/>
      <c r="O109" s="129"/>
      <c r="P109" s="129"/>
      <c r="Q109" s="129"/>
      <c r="R109" s="129"/>
    </row>
    <row r="110" spans="12:18" ht="18" customHeight="1" x14ac:dyDescent="0.2">
      <c r="L110" s="129"/>
      <c r="N110" s="129"/>
      <c r="O110" s="129"/>
      <c r="P110" s="129"/>
      <c r="Q110" s="129"/>
      <c r="R110" s="129"/>
    </row>
    <row r="111" spans="12:18" ht="18" customHeight="1" x14ac:dyDescent="0.2">
      <c r="L111" s="129"/>
      <c r="N111" s="129"/>
      <c r="O111" s="129"/>
      <c r="P111" s="129"/>
      <c r="Q111" s="129"/>
      <c r="R111" s="129"/>
    </row>
    <row r="112" spans="12:18" ht="18" customHeight="1" x14ac:dyDescent="0.2">
      <c r="L112" s="129"/>
      <c r="N112" s="129"/>
      <c r="O112" s="129"/>
      <c r="P112" s="129"/>
      <c r="Q112" s="129"/>
      <c r="R112" s="129"/>
    </row>
    <row r="113" spans="12:18" ht="18" customHeight="1" x14ac:dyDescent="0.2">
      <c r="L113" s="129"/>
      <c r="N113" s="129"/>
      <c r="O113" s="129"/>
      <c r="P113" s="129"/>
      <c r="Q113" s="129"/>
      <c r="R113" s="129"/>
    </row>
    <row r="114" spans="12:18" ht="18" customHeight="1" x14ac:dyDescent="0.2">
      <c r="L114" s="129"/>
      <c r="N114" s="129"/>
      <c r="O114" s="129"/>
      <c r="P114" s="129"/>
      <c r="Q114" s="129"/>
      <c r="R114" s="129"/>
    </row>
    <row r="115" spans="12:18" ht="18" customHeight="1" x14ac:dyDescent="0.2">
      <c r="L115" s="129"/>
      <c r="N115" s="129"/>
      <c r="O115" s="129"/>
      <c r="P115" s="129"/>
      <c r="Q115" s="129"/>
      <c r="R115" s="129"/>
    </row>
    <row r="116" spans="12:18" ht="18" customHeight="1" x14ac:dyDescent="0.2">
      <c r="L116" s="129"/>
      <c r="N116" s="129"/>
      <c r="O116" s="129"/>
      <c r="P116" s="129"/>
      <c r="Q116" s="129"/>
      <c r="R116" s="129"/>
    </row>
    <row r="117" spans="12:18" ht="18" customHeight="1" x14ac:dyDescent="0.2">
      <c r="L117" s="129"/>
      <c r="N117" s="129"/>
      <c r="O117" s="129"/>
      <c r="P117" s="129"/>
      <c r="Q117" s="129"/>
      <c r="R117" s="129"/>
    </row>
    <row r="118" spans="12:18" ht="18" customHeight="1" x14ac:dyDescent="0.2">
      <c r="L118" s="129"/>
      <c r="N118" s="129"/>
      <c r="O118" s="129"/>
      <c r="P118" s="129"/>
      <c r="Q118" s="129"/>
      <c r="R118" s="129"/>
    </row>
    <row r="119" spans="12:18" ht="18" customHeight="1" x14ac:dyDescent="0.2">
      <c r="L119" s="129"/>
      <c r="N119" s="129"/>
      <c r="O119" s="129"/>
      <c r="P119" s="129"/>
      <c r="Q119" s="129"/>
      <c r="R119" s="129"/>
    </row>
    <row r="120" spans="12:18" ht="18" customHeight="1" x14ac:dyDescent="0.2">
      <c r="L120" s="129"/>
      <c r="N120" s="129"/>
      <c r="O120" s="129"/>
      <c r="P120" s="129"/>
      <c r="Q120" s="129"/>
      <c r="R120" s="129"/>
    </row>
    <row r="121" spans="12:18" ht="18" customHeight="1" x14ac:dyDescent="0.2">
      <c r="L121" s="129"/>
      <c r="N121" s="129"/>
      <c r="O121" s="129"/>
      <c r="P121" s="129"/>
      <c r="Q121" s="129"/>
      <c r="R121" s="129"/>
    </row>
    <row r="122" spans="12:18" ht="18" customHeight="1" x14ac:dyDescent="0.2">
      <c r="L122" s="129"/>
      <c r="N122" s="129"/>
      <c r="O122" s="129"/>
      <c r="P122" s="129"/>
      <c r="Q122" s="129"/>
      <c r="R122" s="129"/>
    </row>
    <row r="123" spans="12:18" ht="18" customHeight="1" x14ac:dyDescent="0.2">
      <c r="L123" s="129"/>
      <c r="N123" s="129"/>
      <c r="O123" s="129"/>
      <c r="P123" s="129"/>
      <c r="Q123" s="129"/>
      <c r="R123" s="129"/>
    </row>
    <row r="124" spans="12:18" ht="18" customHeight="1" x14ac:dyDescent="0.2">
      <c r="L124" s="129"/>
      <c r="N124" s="129"/>
      <c r="O124" s="129"/>
      <c r="P124" s="129"/>
      <c r="Q124" s="129"/>
      <c r="R124" s="129"/>
    </row>
    <row r="125" spans="12:18" ht="18" customHeight="1" x14ac:dyDescent="0.2">
      <c r="L125" s="129"/>
      <c r="N125" s="129"/>
      <c r="O125" s="129"/>
      <c r="P125" s="129"/>
      <c r="Q125" s="129"/>
      <c r="R125" s="129"/>
    </row>
    <row r="126" spans="12:18" ht="18" customHeight="1" x14ac:dyDescent="0.2">
      <c r="L126" s="129"/>
      <c r="N126" s="129"/>
      <c r="O126" s="129"/>
      <c r="P126" s="129"/>
      <c r="Q126" s="129"/>
      <c r="R126" s="129"/>
    </row>
    <row r="127" spans="12:18" ht="18" customHeight="1" x14ac:dyDescent="0.2">
      <c r="L127" s="129"/>
      <c r="N127" s="129"/>
      <c r="O127" s="129"/>
      <c r="P127" s="129"/>
      <c r="Q127" s="129"/>
      <c r="R127" s="129"/>
    </row>
    <row r="128" spans="12:18" ht="18" customHeight="1" x14ac:dyDescent="0.2">
      <c r="L128" s="129"/>
      <c r="N128" s="129"/>
      <c r="O128" s="129"/>
      <c r="P128" s="129"/>
      <c r="Q128" s="129"/>
      <c r="R128" s="129"/>
    </row>
    <row r="129" spans="12:18" ht="18" customHeight="1" x14ac:dyDescent="0.2">
      <c r="L129" s="129"/>
      <c r="N129" s="129"/>
      <c r="O129" s="129"/>
      <c r="P129" s="129"/>
      <c r="Q129" s="129"/>
      <c r="R129" s="129"/>
    </row>
    <row r="130" spans="12:18" ht="18" customHeight="1" x14ac:dyDescent="0.2">
      <c r="L130" s="129"/>
      <c r="N130" s="129"/>
      <c r="O130" s="129"/>
      <c r="P130" s="129"/>
      <c r="Q130" s="129"/>
      <c r="R130" s="129"/>
    </row>
    <row r="131" spans="12:18" ht="18" customHeight="1" x14ac:dyDescent="0.2">
      <c r="L131" s="129"/>
      <c r="N131" s="129"/>
      <c r="O131" s="129"/>
      <c r="P131" s="129"/>
      <c r="Q131" s="129"/>
      <c r="R131" s="129"/>
    </row>
    <row r="132" spans="12:18" ht="18" customHeight="1" x14ac:dyDescent="0.2">
      <c r="L132" s="129"/>
      <c r="N132" s="129"/>
      <c r="O132" s="129"/>
      <c r="P132" s="129"/>
      <c r="Q132" s="129"/>
      <c r="R132" s="129"/>
    </row>
    <row r="133" spans="12:18" ht="18" customHeight="1" x14ac:dyDescent="0.2">
      <c r="L133" s="129"/>
      <c r="N133" s="129"/>
      <c r="O133" s="129"/>
      <c r="P133" s="129"/>
      <c r="Q133" s="129"/>
      <c r="R133" s="129"/>
    </row>
    <row r="134" spans="12:18" ht="18" customHeight="1" x14ac:dyDescent="0.2">
      <c r="L134" s="129"/>
      <c r="N134" s="129"/>
      <c r="O134" s="129"/>
      <c r="P134" s="129"/>
      <c r="Q134" s="129"/>
      <c r="R134" s="129"/>
    </row>
    <row r="135" spans="12:18" ht="18" customHeight="1" x14ac:dyDescent="0.2">
      <c r="L135" s="129"/>
      <c r="N135" s="129"/>
      <c r="O135" s="129"/>
      <c r="P135" s="129"/>
      <c r="Q135" s="129"/>
      <c r="R135" s="129"/>
    </row>
    <row r="136" spans="12:18" ht="18" customHeight="1" x14ac:dyDescent="0.2">
      <c r="L136" s="129"/>
      <c r="N136" s="129"/>
      <c r="O136" s="129"/>
      <c r="P136" s="129"/>
      <c r="Q136" s="129"/>
      <c r="R136" s="129"/>
    </row>
    <row r="137" spans="12:18" ht="18" customHeight="1" x14ac:dyDescent="0.2">
      <c r="L137" s="129"/>
      <c r="N137" s="129"/>
      <c r="O137" s="129"/>
      <c r="P137" s="129"/>
      <c r="Q137" s="129"/>
      <c r="R137" s="129"/>
    </row>
    <row r="138" spans="12:18" ht="18" customHeight="1" x14ac:dyDescent="0.2">
      <c r="L138" s="129"/>
      <c r="N138" s="129"/>
      <c r="O138" s="129"/>
      <c r="P138" s="129"/>
      <c r="Q138" s="129"/>
      <c r="R138" s="129"/>
    </row>
    <row r="139" spans="12:18" ht="18" customHeight="1" x14ac:dyDescent="0.2">
      <c r="L139" s="129"/>
      <c r="N139" s="129"/>
      <c r="O139" s="129"/>
      <c r="P139" s="129"/>
      <c r="Q139" s="129"/>
      <c r="R139" s="129"/>
    </row>
    <row r="140" spans="12:18" ht="18" customHeight="1" x14ac:dyDescent="0.2">
      <c r="L140" s="129"/>
      <c r="N140" s="129"/>
      <c r="O140" s="129"/>
      <c r="P140" s="129"/>
      <c r="Q140" s="129"/>
      <c r="R140" s="129"/>
    </row>
    <row r="141" spans="12:18" ht="18" customHeight="1" x14ac:dyDescent="0.2">
      <c r="L141" s="129"/>
      <c r="N141" s="129"/>
      <c r="O141" s="129"/>
      <c r="P141" s="129"/>
      <c r="Q141" s="129"/>
      <c r="R141" s="129"/>
    </row>
    <row r="142" spans="12:18" ht="18" customHeight="1" x14ac:dyDescent="0.2">
      <c r="L142" s="129"/>
      <c r="N142" s="129"/>
      <c r="O142" s="129"/>
      <c r="P142" s="129"/>
      <c r="Q142" s="129"/>
      <c r="R142" s="129"/>
    </row>
    <row r="143" spans="12:18" ht="18" customHeight="1" x14ac:dyDescent="0.2">
      <c r="L143" s="129"/>
      <c r="N143" s="129"/>
      <c r="O143" s="129"/>
      <c r="P143" s="129"/>
      <c r="Q143" s="129"/>
      <c r="R143" s="129"/>
    </row>
    <row r="144" spans="12:18" ht="18" customHeight="1" x14ac:dyDescent="0.2">
      <c r="L144" s="129"/>
      <c r="N144" s="129"/>
      <c r="O144" s="129"/>
      <c r="P144" s="129"/>
      <c r="Q144" s="129"/>
      <c r="R144" s="129"/>
    </row>
    <row r="145" spans="12:18" ht="18" customHeight="1" x14ac:dyDescent="0.2">
      <c r="L145" s="129"/>
      <c r="N145" s="129"/>
      <c r="O145" s="129"/>
      <c r="P145" s="129"/>
      <c r="Q145" s="129"/>
      <c r="R145" s="129"/>
    </row>
    <row r="146" spans="12:18" ht="18" customHeight="1" x14ac:dyDescent="0.2">
      <c r="L146" s="129"/>
      <c r="N146" s="129"/>
      <c r="O146" s="129"/>
      <c r="P146" s="129"/>
      <c r="Q146" s="129"/>
      <c r="R146" s="129"/>
    </row>
    <row r="147" spans="12:18" ht="18" customHeight="1" x14ac:dyDescent="0.2">
      <c r="L147" s="129"/>
      <c r="N147" s="129"/>
      <c r="O147" s="129"/>
      <c r="P147" s="129"/>
      <c r="Q147" s="129"/>
      <c r="R147" s="129"/>
    </row>
    <row r="148" spans="12:18" ht="18" customHeight="1" x14ac:dyDescent="0.2">
      <c r="L148" s="129"/>
      <c r="N148" s="129"/>
      <c r="O148" s="129"/>
      <c r="P148" s="129"/>
      <c r="Q148" s="129"/>
      <c r="R148" s="129"/>
    </row>
    <row r="149" spans="12:18" ht="18" customHeight="1" x14ac:dyDescent="0.2">
      <c r="L149" s="129"/>
      <c r="N149" s="129"/>
      <c r="O149" s="129"/>
      <c r="P149" s="129"/>
      <c r="Q149" s="129"/>
      <c r="R149" s="129"/>
    </row>
    <row r="150" spans="12:18" ht="18" customHeight="1" x14ac:dyDescent="0.2">
      <c r="L150" s="129"/>
      <c r="N150" s="129"/>
      <c r="O150" s="129"/>
      <c r="P150" s="129"/>
      <c r="Q150" s="129"/>
      <c r="R150" s="129"/>
    </row>
    <row r="151" spans="12:18" ht="18" customHeight="1" x14ac:dyDescent="0.2">
      <c r="L151" s="129"/>
      <c r="N151" s="129"/>
      <c r="O151" s="129"/>
      <c r="P151" s="129"/>
      <c r="Q151" s="129"/>
      <c r="R151" s="129"/>
    </row>
    <row r="152" spans="12:18" ht="18" customHeight="1" x14ac:dyDescent="0.2">
      <c r="L152" s="129"/>
      <c r="N152" s="129"/>
      <c r="O152" s="129"/>
      <c r="P152" s="129"/>
      <c r="Q152" s="129"/>
      <c r="R152" s="129"/>
    </row>
    <row r="153" spans="12:18" ht="18" customHeight="1" x14ac:dyDescent="0.2">
      <c r="L153" s="129"/>
      <c r="N153" s="129"/>
      <c r="O153" s="129"/>
      <c r="P153" s="129"/>
      <c r="Q153" s="129"/>
      <c r="R153" s="129"/>
    </row>
    <row r="154" spans="12:18" ht="18" customHeight="1" x14ac:dyDescent="0.2">
      <c r="L154" s="129"/>
      <c r="N154" s="129"/>
      <c r="O154" s="129"/>
      <c r="P154" s="129"/>
      <c r="Q154" s="129"/>
      <c r="R154" s="129"/>
    </row>
    <row r="155" spans="12:18" ht="18" customHeight="1" x14ac:dyDescent="0.2">
      <c r="L155" s="129"/>
      <c r="N155" s="129"/>
      <c r="O155" s="129"/>
      <c r="P155" s="129"/>
      <c r="Q155" s="129"/>
      <c r="R155" s="129"/>
    </row>
    <row r="156" spans="12:18" ht="18" customHeight="1" x14ac:dyDescent="0.2">
      <c r="L156" s="129"/>
      <c r="N156" s="129"/>
      <c r="O156" s="129"/>
      <c r="P156" s="129"/>
      <c r="Q156" s="129"/>
      <c r="R156" s="129"/>
    </row>
    <row r="157" spans="12:18" ht="18" customHeight="1" x14ac:dyDescent="0.2">
      <c r="L157" s="129"/>
      <c r="N157" s="129"/>
      <c r="O157" s="129"/>
      <c r="P157" s="129"/>
      <c r="Q157" s="129"/>
      <c r="R157" s="129"/>
    </row>
    <row r="158" spans="12:18" ht="18" customHeight="1" x14ac:dyDescent="0.2">
      <c r="L158" s="129"/>
      <c r="N158" s="129"/>
      <c r="O158" s="129"/>
      <c r="P158" s="129"/>
      <c r="Q158" s="129"/>
      <c r="R158" s="129"/>
    </row>
    <row r="159" spans="12:18" ht="18" customHeight="1" x14ac:dyDescent="0.2">
      <c r="L159" s="129"/>
      <c r="N159" s="129"/>
      <c r="O159" s="129"/>
      <c r="P159" s="129"/>
      <c r="Q159" s="129"/>
      <c r="R159" s="129"/>
    </row>
    <row r="160" spans="12:18" ht="18" customHeight="1" x14ac:dyDescent="0.2">
      <c r="L160" s="129"/>
      <c r="N160" s="129"/>
      <c r="O160" s="129"/>
      <c r="P160" s="129"/>
      <c r="Q160" s="129"/>
      <c r="R160" s="129"/>
    </row>
    <row r="161" spans="12:18" ht="18" customHeight="1" x14ac:dyDescent="0.2">
      <c r="L161" s="129"/>
      <c r="N161" s="129"/>
      <c r="O161" s="129"/>
      <c r="P161" s="129"/>
      <c r="Q161" s="129"/>
      <c r="R161" s="129"/>
    </row>
    <row r="162" spans="12:18" ht="18" customHeight="1" x14ac:dyDescent="0.2">
      <c r="L162" s="129"/>
      <c r="N162" s="129"/>
      <c r="O162" s="129"/>
      <c r="P162" s="129"/>
      <c r="Q162" s="129"/>
      <c r="R162" s="129"/>
    </row>
    <row r="163" spans="12:18" ht="18" customHeight="1" x14ac:dyDescent="0.2">
      <c r="L163" s="129"/>
      <c r="N163" s="129"/>
      <c r="O163" s="129"/>
      <c r="P163" s="129"/>
      <c r="Q163" s="129"/>
      <c r="R163" s="129"/>
    </row>
    <row r="164" spans="12:18" ht="18" customHeight="1" x14ac:dyDescent="0.2">
      <c r="L164" s="129"/>
      <c r="N164" s="129"/>
      <c r="O164" s="129"/>
      <c r="P164" s="129"/>
      <c r="Q164" s="129"/>
      <c r="R164" s="129"/>
    </row>
    <row r="165" spans="12:18" ht="18" customHeight="1" x14ac:dyDescent="0.2">
      <c r="L165" s="129"/>
      <c r="N165" s="129"/>
      <c r="O165" s="129"/>
      <c r="P165" s="129"/>
      <c r="Q165" s="129"/>
      <c r="R165" s="129"/>
    </row>
    <row r="166" spans="12:18" ht="18" customHeight="1" x14ac:dyDescent="0.2">
      <c r="L166" s="129"/>
      <c r="N166" s="129"/>
      <c r="O166" s="129"/>
      <c r="P166" s="129"/>
      <c r="Q166" s="129"/>
      <c r="R166" s="129"/>
    </row>
    <row r="167" spans="12:18" ht="18" customHeight="1" x14ac:dyDescent="0.2">
      <c r="L167" s="129"/>
      <c r="N167" s="129"/>
      <c r="O167" s="129"/>
      <c r="P167" s="129"/>
      <c r="Q167" s="129"/>
      <c r="R167" s="129"/>
    </row>
    <row r="168" spans="12:18" ht="18" customHeight="1" x14ac:dyDescent="0.2">
      <c r="L168" s="129"/>
      <c r="N168" s="129"/>
      <c r="O168" s="129"/>
      <c r="P168" s="129"/>
      <c r="Q168" s="129"/>
      <c r="R168" s="129"/>
    </row>
    <row r="169" spans="12:18" ht="18" customHeight="1" x14ac:dyDescent="0.2">
      <c r="L169" s="129"/>
      <c r="N169" s="129"/>
      <c r="O169" s="129"/>
      <c r="P169" s="129"/>
      <c r="Q169" s="129"/>
      <c r="R169" s="129"/>
    </row>
    <row r="170" spans="12:18" ht="18" customHeight="1" x14ac:dyDescent="0.2">
      <c r="L170" s="129"/>
      <c r="N170" s="129"/>
      <c r="O170" s="129"/>
      <c r="P170" s="129"/>
      <c r="Q170" s="129"/>
      <c r="R170" s="129"/>
    </row>
    <row r="171" spans="12:18" ht="18" customHeight="1" x14ac:dyDescent="0.2">
      <c r="L171" s="129"/>
      <c r="N171" s="129"/>
      <c r="O171" s="129"/>
      <c r="P171" s="129"/>
      <c r="Q171" s="129"/>
      <c r="R171" s="129"/>
    </row>
    <row r="172" spans="12:18" ht="18" customHeight="1" x14ac:dyDescent="0.2">
      <c r="L172" s="129"/>
      <c r="N172" s="129"/>
      <c r="O172" s="129"/>
      <c r="P172" s="129"/>
      <c r="Q172" s="129"/>
      <c r="R172" s="129"/>
    </row>
    <row r="173" spans="12:18" ht="18" customHeight="1" x14ac:dyDescent="0.2">
      <c r="L173" s="129"/>
      <c r="N173" s="129"/>
      <c r="O173" s="129"/>
      <c r="P173" s="129"/>
      <c r="Q173" s="129"/>
      <c r="R173" s="129"/>
    </row>
    <row r="174" spans="12:18" ht="18" customHeight="1" x14ac:dyDescent="0.2">
      <c r="L174" s="129"/>
      <c r="N174" s="129"/>
      <c r="O174" s="129"/>
      <c r="P174" s="129"/>
      <c r="Q174" s="129"/>
      <c r="R174" s="129"/>
    </row>
    <row r="175" spans="12:18" ht="18" customHeight="1" x14ac:dyDescent="0.2">
      <c r="L175" s="129"/>
      <c r="N175" s="129"/>
      <c r="O175" s="129"/>
      <c r="P175" s="129"/>
      <c r="Q175" s="129"/>
      <c r="R175" s="129"/>
    </row>
    <row r="176" spans="12:18" ht="18" customHeight="1" x14ac:dyDescent="0.2">
      <c r="L176" s="129"/>
      <c r="N176" s="129"/>
      <c r="O176" s="129"/>
      <c r="P176" s="129"/>
      <c r="Q176" s="129"/>
      <c r="R176" s="129"/>
    </row>
    <row r="177" spans="12:18" ht="18" customHeight="1" x14ac:dyDescent="0.2">
      <c r="L177" s="129"/>
      <c r="N177" s="129"/>
      <c r="O177" s="129"/>
      <c r="P177" s="129"/>
      <c r="Q177" s="129"/>
      <c r="R177" s="129"/>
    </row>
    <row r="178" spans="12:18" ht="18" customHeight="1" x14ac:dyDescent="0.2">
      <c r="L178" s="129"/>
      <c r="N178" s="129"/>
      <c r="O178" s="129"/>
      <c r="P178" s="129"/>
      <c r="Q178" s="129"/>
      <c r="R178" s="129"/>
    </row>
    <row r="179" spans="12:18" ht="18" customHeight="1" x14ac:dyDescent="0.2">
      <c r="L179" s="129"/>
      <c r="N179" s="129"/>
      <c r="O179" s="129"/>
      <c r="P179" s="129"/>
      <c r="Q179" s="129"/>
      <c r="R179" s="129"/>
    </row>
    <row r="180" spans="12:18" ht="18" customHeight="1" x14ac:dyDescent="0.2">
      <c r="L180" s="129"/>
      <c r="N180" s="129"/>
      <c r="O180" s="129"/>
      <c r="P180" s="129"/>
      <c r="Q180" s="129"/>
      <c r="R180" s="129"/>
    </row>
    <row r="181" spans="12:18" ht="18" customHeight="1" x14ac:dyDescent="0.2">
      <c r="L181" s="129"/>
      <c r="N181" s="129"/>
      <c r="O181" s="129"/>
      <c r="P181" s="129"/>
      <c r="Q181" s="129"/>
      <c r="R181" s="129"/>
    </row>
    <row r="182" spans="12:18" ht="18" customHeight="1" x14ac:dyDescent="0.2">
      <c r="L182" s="129"/>
      <c r="N182" s="129"/>
      <c r="O182" s="129"/>
      <c r="P182" s="129"/>
      <c r="Q182" s="129"/>
      <c r="R182" s="129"/>
    </row>
    <row r="183" spans="12:18" ht="18" customHeight="1" x14ac:dyDescent="0.2">
      <c r="L183" s="129"/>
      <c r="N183" s="129"/>
      <c r="O183" s="129"/>
      <c r="P183" s="129"/>
      <c r="Q183" s="129"/>
      <c r="R183" s="129"/>
    </row>
    <row r="184" spans="12:18" ht="18" customHeight="1" x14ac:dyDescent="0.2">
      <c r="L184" s="129"/>
      <c r="N184" s="129"/>
      <c r="O184" s="129"/>
      <c r="P184" s="129"/>
      <c r="Q184" s="129"/>
      <c r="R184" s="129"/>
    </row>
    <row r="185" spans="12:18" ht="18" customHeight="1" x14ac:dyDescent="0.2">
      <c r="L185" s="129"/>
      <c r="N185" s="129"/>
      <c r="O185" s="129"/>
      <c r="P185" s="129"/>
      <c r="Q185" s="129"/>
      <c r="R185" s="129"/>
    </row>
    <row r="186" spans="12:18" ht="18" customHeight="1" x14ac:dyDescent="0.2">
      <c r="L186" s="129"/>
      <c r="N186" s="129"/>
      <c r="O186" s="129"/>
      <c r="P186" s="129"/>
      <c r="Q186" s="129"/>
      <c r="R186" s="129"/>
    </row>
    <row r="187" spans="12:18" ht="18" customHeight="1" x14ac:dyDescent="0.2">
      <c r="L187" s="129"/>
      <c r="N187" s="129"/>
      <c r="O187" s="129"/>
      <c r="P187" s="129"/>
      <c r="Q187" s="129"/>
      <c r="R187" s="129"/>
    </row>
    <row r="188" spans="12:18" ht="18" customHeight="1" x14ac:dyDescent="0.2">
      <c r="L188" s="129"/>
      <c r="N188" s="129"/>
      <c r="O188" s="129"/>
      <c r="P188" s="129"/>
      <c r="Q188" s="129"/>
      <c r="R188" s="129"/>
    </row>
    <row r="189" spans="12:18" ht="18" customHeight="1" x14ac:dyDescent="0.2">
      <c r="L189" s="129"/>
      <c r="N189" s="129"/>
      <c r="O189" s="129"/>
      <c r="P189" s="129"/>
      <c r="Q189" s="129"/>
      <c r="R189" s="129"/>
    </row>
    <row r="190" spans="12:18" ht="18" customHeight="1" x14ac:dyDescent="0.2">
      <c r="L190" s="129"/>
      <c r="N190" s="129"/>
      <c r="O190" s="129"/>
      <c r="P190" s="129"/>
      <c r="Q190" s="129"/>
      <c r="R190" s="129"/>
    </row>
    <row r="191" spans="12:18" ht="18" customHeight="1" x14ac:dyDescent="0.2">
      <c r="L191" s="129"/>
      <c r="N191" s="129"/>
      <c r="O191" s="129"/>
      <c r="P191" s="129"/>
      <c r="Q191" s="129"/>
      <c r="R191" s="129"/>
    </row>
    <row r="192" spans="12:18" ht="18" customHeight="1" x14ac:dyDescent="0.2">
      <c r="L192" s="129"/>
      <c r="N192" s="129"/>
      <c r="O192" s="129"/>
      <c r="P192" s="129"/>
      <c r="Q192" s="129"/>
      <c r="R192" s="129"/>
    </row>
    <row r="193" spans="12:18" ht="18" customHeight="1" x14ac:dyDescent="0.2">
      <c r="L193" s="129"/>
      <c r="N193" s="129"/>
      <c r="O193" s="129"/>
      <c r="P193" s="129"/>
      <c r="Q193" s="129"/>
      <c r="R193" s="129"/>
    </row>
    <row r="194" spans="12:18" ht="18" customHeight="1" x14ac:dyDescent="0.2">
      <c r="L194" s="129"/>
      <c r="N194" s="129"/>
      <c r="O194" s="129"/>
      <c r="P194" s="129"/>
      <c r="Q194" s="129"/>
      <c r="R194" s="129"/>
    </row>
    <row r="195" spans="12:18" ht="18" customHeight="1" x14ac:dyDescent="0.2">
      <c r="L195" s="129"/>
      <c r="N195" s="129"/>
      <c r="O195" s="129"/>
      <c r="P195" s="129"/>
      <c r="Q195" s="129"/>
      <c r="R195" s="129"/>
    </row>
    <row r="196" spans="12:18" ht="18" customHeight="1" x14ac:dyDescent="0.2">
      <c r="L196" s="129"/>
      <c r="N196" s="129"/>
      <c r="O196" s="129"/>
      <c r="P196" s="129"/>
      <c r="Q196" s="129"/>
      <c r="R196" s="129"/>
    </row>
    <row r="197" spans="12:18" ht="18" customHeight="1" x14ac:dyDescent="0.2">
      <c r="L197" s="129"/>
      <c r="N197" s="129"/>
      <c r="O197" s="129"/>
      <c r="P197" s="129"/>
      <c r="Q197" s="129"/>
      <c r="R197" s="129"/>
    </row>
    <row r="198" spans="12:18" ht="18" customHeight="1" x14ac:dyDescent="0.2">
      <c r="L198" s="129"/>
      <c r="N198" s="129"/>
      <c r="O198" s="129"/>
      <c r="P198" s="129"/>
      <c r="Q198" s="129"/>
      <c r="R198" s="129"/>
    </row>
    <row r="199" spans="12:18" ht="18" customHeight="1" x14ac:dyDescent="0.2">
      <c r="L199" s="129"/>
      <c r="N199" s="129"/>
      <c r="O199" s="129"/>
      <c r="P199" s="129"/>
      <c r="Q199" s="129"/>
      <c r="R199" s="129"/>
    </row>
    <row r="200" spans="12:18" ht="18" customHeight="1" x14ac:dyDescent="0.2">
      <c r="L200" s="129"/>
      <c r="N200" s="129"/>
      <c r="O200" s="129"/>
      <c r="P200" s="129"/>
      <c r="Q200" s="129"/>
      <c r="R200" s="129"/>
    </row>
    <row r="201" spans="12:18" ht="18" customHeight="1" x14ac:dyDescent="0.2">
      <c r="L201" s="129"/>
      <c r="N201" s="129"/>
      <c r="O201" s="129"/>
      <c r="P201" s="129"/>
      <c r="Q201" s="129"/>
      <c r="R201" s="129"/>
    </row>
    <row r="202" spans="12:18" ht="18" customHeight="1" x14ac:dyDescent="0.2">
      <c r="L202" s="129"/>
      <c r="N202" s="129"/>
      <c r="O202" s="129"/>
      <c r="P202" s="129"/>
      <c r="Q202" s="129"/>
      <c r="R202" s="129"/>
    </row>
    <row r="203" spans="12:18" ht="18" customHeight="1" x14ac:dyDescent="0.2">
      <c r="L203" s="129"/>
      <c r="N203" s="129"/>
      <c r="O203" s="129"/>
      <c r="P203" s="129"/>
      <c r="Q203" s="129"/>
      <c r="R203" s="129"/>
    </row>
    <row r="204" spans="12:18" ht="18" customHeight="1" x14ac:dyDescent="0.2">
      <c r="L204" s="129"/>
      <c r="N204" s="129"/>
      <c r="O204" s="129"/>
      <c r="P204" s="129"/>
      <c r="Q204" s="129"/>
      <c r="R204" s="129"/>
    </row>
    <row r="205" spans="12:18" ht="18" customHeight="1" x14ac:dyDescent="0.2">
      <c r="L205" s="129"/>
      <c r="N205" s="129"/>
      <c r="O205" s="129"/>
      <c r="P205" s="129"/>
      <c r="Q205" s="129"/>
      <c r="R205" s="129"/>
    </row>
    <row r="206" spans="12:18" ht="18" customHeight="1" x14ac:dyDescent="0.2">
      <c r="L206" s="129"/>
      <c r="N206" s="129"/>
      <c r="O206" s="129"/>
      <c r="P206" s="129"/>
      <c r="Q206" s="129"/>
      <c r="R206" s="129"/>
    </row>
    <row r="207" spans="12:18" ht="18" customHeight="1" x14ac:dyDescent="0.2">
      <c r="L207" s="129"/>
      <c r="N207" s="129"/>
      <c r="O207" s="129"/>
      <c r="P207" s="129"/>
      <c r="Q207" s="129"/>
      <c r="R207" s="129"/>
    </row>
    <row r="208" spans="12:18" ht="18" customHeight="1" x14ac:dyDescent="0.2">
      <c r="L208" s="129"/>
      <c r="N208" s="129"/>
      <c r="O208" s="129"/>
      <c r="P208" s="129"/>
      <c r="Q208" s="129"/>
      <c r="R208" s="129"/>
    </row>
    <row r="209" spans="12:18" ht="18" customHeight="1" x14ac:dyDescent="0.2">
      <c r="L209" s="129"/>
      <c r="N209" s="129"/>
      <c r="O209" s="129"/>
      <c r="P209" s="129"/>
      <c r="Q209" s="129"/>
      <c r="R209" s="129"/>
    </row>
    <row r="210" spans="12:18" ht="18" customHeight="1" x14ac:dyDescent="0.2">
      <c r="L210" s="129"/>
      <c r="N210" s="129"/>
      <c r="O210" s="129"/>
      <c r="P210" s="129"/>
      <c r="Q210" s="129"/>
      <c r="R210" s="129"/>
    </row>
    <row r="211" spans="12:18" ht="18" customHeight="1" x14ac:dyDescent="0.2">
      <c r="L211" s="129"/>
      <c r="N211" s="129"/>
      <c r="O211" s="129"/>
      <c r="P211" s="129"/>
      <c r="Q211" s="129"/>
      <c r="R211" s="129"/>
    </row>
    <row r="212" spans="12:18" ht="18" customHeight="1" x14ac:dyDescent="0.2">
      <c r="L212" s="129"/>
      <c r="N212" s="129"/>
      <c r="O212" s="129"/>
      <c r="P212" s="129"/>
      <c r="Q212" s="129"/>
      <c r="R212" s="129"/>
    </row>
    <row r="213" spans="12:18" ht="18" customHeight="1" x14ac:dyDescent="0.2">
      <c r="L213" s="129"/>
      <c r="N213" s="129"/>
      <c r="O213" s="129"/>
      <c r="P213" s="129"/>
      <c r="Q213" s="129"/>
      <c r="R213" s="129"/>
    </row>
    <row r="214" spans="12:18" ht="18" customHeight="1" x14ac:dyDescent="0.2">
      <c r="L214" s="129"/>
      <c r="N214" s="129"/>
      <c r="O214" s="129"/>
      <c r="P214" s="129"/>
      <c r="Q214" s="129"/>
      <c r="R214" s="129"/>
    </row>
    <row r="215" spans="12:18" ht="18" customHeight="1" x14ac:dyDescent="0.2">
      <c r="L215" s="129"/>
      <c r="N215" s="129"/>
      <c r="O215" s="129"/>
      <c r="P215" s="129"/>
      <c r="Q215" s="129"/>
      <c r="R215" s="129"/>
    </row>
    <row r="216" spans="12:18" ht="18" customHeight="1" x14ac:dyDescent="0.2">
      <c r="L216" s="129"/>
      <c r="N216" s="129"/>
      <c r="O216" s="129"/>
      <c r="P216" s="129"/>
      <c r="Q216" s="129"/>
      <c r="R216" s="129"/>
    </row>
    <row r="217" spans="12:18" ht="18" customHeight="1" x14ac:dyDescent="0.2">
      <c r="L217" s="129"/>
      <c r="N217" s="129"/>
      <c r="O217" s="129"/>
      <c r="P217" s="129"/>
      <c r="Q217" s="129"/>
      <c r="R217" s="129"/>
    </row>
    <row r="218" spans="12:18" ht="18" customHeight="1" x14ac:dyDescent="0.2">
      <c r="L218" s="129"/>
      <c r="N218" s="129"/>
      <c r="O218" s="129"/>
      <c r="P218" s="129"/>
      <c r="Q218" s="129"/>
      <c r="R218" s="129"/>
    </row>
    <row r="219" spans="12:18" ht="18" customHeight="1" x14ac:dyDescent="0.2">
      <c r="L219" s="129"/>
      <c r="N219" s="129"/>
      <c r="O219" s="129"/>
      <c r="P219" s="129"/>
      <c r="Q219" s="129"/>
      <c r="R219" s="129"/>
    </row>
    <row r="220" spans="12:18" ht="18" customHeight="1" x14ac:dyDescent="0.2">
      <c r="L220" s="129"/>
      <c r="N220" s="129"/>
      <c r="O220" s="129"/>
      <c r="P220" s="129"/>
      <c r="Q220" s="129"/>
      <c r="R220" s="129"/>
    </row>
    <row r="221" spans="12:18" ht="18" customHeight="1" x14ac:dyDescent="0.2">
      <c r="L221" s="129"/>
      <c r="N221" s="129"/>
      <c r="O221" s="129"/>
      <c r="P221" s="129"/>
      <c r="Q221" s="129"/>
      <c r="R221" s="129"/>
    </row>
    <row r="222" spans="12:18" ht="18" customHeight="1" x14ac:dyDescent="0.2">
      <c r="L222" s="129"/>
      <c r="N222" s="129"/>
      <c r="O222" s="129"/>
      <c r="P222" s="129"/>
      <c r="Q222" s="129"/>
      <c r="R222" s="129"/>
    </row>
    <row r="223" spans="12:18" ht="18" customHeight="1" x14ac:dyDescent="0.2">
      <c r="L223" s="129"/>
      <c r="N223" s="129"/>
      <c r="O223" s="129"/>
      <c r="P223" s="129"/>
      <c r="Q223" s="129"/>
      <c r="R223" s="129"/>
    </row>
    <row r="224" spans="12:18" ht="18" customHeight="1" x14ac:dyDescent="0.2">
      <c r="L224" s="129"/>
      <c r="N224" s="129"/>
      <c r="O224" s="129"/>
      <c r="P224" s="129"/>
      <c r="Q224" s="129"/>
      <c r="R224" s="129"/>
    </row>
    <row r="225" spans="12:18" ht="18" customHeight="1" x14ac:dyDescent="0.2">
      <c r="L225" s="129"/>
      <c r="N225" s="129"/>
      <c r="O225" s="129"/>
      <c r="P225" s="129"/>
      <c r="Q225" s="129"/>
      <c r="R225" s="129"/>
    </row>
    <row r="226" spans="12:18" ht="18" customHeight="1" x14ac:dyDescent="0.2">
      <c r="L226" s="129"/>
      <c r="N226" s="129"/>
      <c r="O226" s="129"/>
      <c r="P226" s="129"/>
      <c r="Q226" s="129"/>
      <c r="R226" s="129"/>
    </row>
    <row r="227" spans="12:18" ht="18" customHeight="1" x14ac:dyDescent="0.2">
      <c r="L227" s="129"/>
      <c r="N227" s="129"/>
      <c r="O227" s="129"/>
      <c r="P227" s="129"/>
      <c r="Q227" s="129"/>
      <c r="R227" s="129"/>
    </row>
    <row r="228" spans="12:18" ht="18" customHeight="1" x14ac:dyDescent="0.2">
      <c r="L228" s="129"/>
      <c r="N228" s="129"/>
      <c r="O228" s="129"/>
      <c r="P228" s="129"/>
      <c r="Q228" s="129"/>
      <c r="R228" s="129"/>
    </row>
    <row r="229" spans="12:18" ht="18" customHeight="1" x14ac:dyDescent="0.2">
      <c r="L229" s="129"/>
      <c r="N229" s="129"/>
      <c r="O229" s="129"/>
      <c r="P229" s="129"/>
      <c r="Q229" s="129"/>
      <c r="R229" s="129"/>
    </row>
    <row r="230" spans="12:18" ht="18" customHeight="1" x14ac:dyDescent="0.2">
      <c r="L230" s="129"/>
      <c r="N230" s="129"/>
      <c r="O230" s="129"/>
      <c r="P230" s="129"/>
      <c r="Q230" s="129"/>
      <c r="R230" s="129"/>
    </row>
    <row r="231" spans="12:18" ht="18" customHeight="1" x14ac:dyDescent="0.2">
      <c r="L231" s="129"/>
      <c r="N231" s="129"/>
      <c r="O231" s="129"/>
      <c r="P231" s="129"/>
      <c r="Q231" s="129"/>
      <c r="R231" s="129"/>
    </row>
    <row r="232" spans="12:18" ht="18" customHeight="1" x14ac:dyDescent="0.2">
      <c r="L232" s="129"/>
      <c r="N232" s="129"/>
      <c r="O232" s="129"/>
      <c r="P232" s="129"/>
      <c r="Q232" s="129"/>
      <c r="R232" s="129"/>
    </row>
    <row r="233" spans="12:18" ht="18" customHeight="1" x14ac:dyDescent="0.2">
      <c r="L233" s="129"/>
      <c r="N233" s="129"/>
      <c r="O233" s="129"/>
      <c r="P233" s="129"/>
      <c r="Q233" s="129"/>
      <c r="R233" s="129"/>
    </row>
    <row r="234" spans="12:18" ht="18" customHeight="1" x14ac:dyDescent="0.2">
      <c r="L234" s="129"/>
      <c r="N234" s="129"/>
      <c r="O234" s="129"/>
      <c r="P234" s="129"/>
      <c r="Q234" s="129"/>
      <c r="R234" s="129"/>
    </row>
    <row r="235" spans="12:18" ht="18" customHeight="1" x14ac:dyDescent="0.2">
      <c r="L235" s="129"/>
      <c r="N235" s="129"/>
      <c r="O235" s="129"/>
      <c r="P235" s="129"/>
      <c r="Q235" s="129"/>
      <c r="R235" s="129"/>
    </row>
    <row r="236" spans="12:18" ht="18" customHeight="1" x14ac:dyDescent="0.2">
      <c r="L236" s="129"/>
      <c r="N236" s="129"/>
      <c r="O236" s="129"/>
      <c r="P236" s="129"/>
      <c r="Q236" s="129"/>
      <c r="R236" s="129"/>
    </row>
    <row r="237" spans="12:18" ht="18" customHeight="1" x14ac:dyDescent="0.2">
      <c r="L237" s="129"/>
      <c r="N237" s="129"/>
      <c r="O237" s="129"/>
      <c r="P237" s="129"/>
      <c r="Q237" s="129"/>
      <c r="R237" s="129"/>
    </row>
    <row r="238" spans="12:18" ht="18" customHeight="1" x14ac:dyDescent="0.2">
      <c r="L238" s="129"/>
      <c r="N238" s="129"/>
      <c r="O238" s="129"/>
      <c r="P238" s="129"/>
      <c r="Q238" s="129"/>
      <c r="R238" s="129"/>
    </row>
    <row r="239" spans="12:18" ht="18" customHeight="1" x14ac:dyDescent="0.2">
      <c r="L239" s="129"/>
      <c r="N239" s="129"/>
      <c r="O239" s="129"/>
      <c r="P239" s="129"/>
      <c r="Q239" s="129"/>
      <c r="R239" s="129"/>
    </row>
    <row r="240" spans="12:18" ht="18" customHeight="1" x14ac:dyDescent="0.2">
      <c r="L240" s="129"/>
      <c r="N240" s="129"/>
      <c r="O240" s="129"/>
      <c r="P240" s="129"/>
      <c r="Q240" s="129"/>
      <c r="R240" s="129"/>
    </row>
    <row r="241" spans="12:18" ht="18" customHeight="1" x14ac:dyDescent="0.2">
      <c r="L241" s="129"/>
      <c r="N241" s="129"/>
      <c r="O241" s="129"/>
      <c r="P241" s="129"/>
      <c r="Q241" s="129"/>
      <c r="R241" s="129"/>
    </row>
    <row r="242" spans="12:18" ht="18" customHeight="1" x14ac:dyDescent="0.2">
      <c r="L242" s="129"/>
      <c r="N242" s="129"/>
      <c r="O242" s="129"/>
      <c r="P242" s="129"/>
      <c r="Q242" s="129"/>
      <c r="R242" s="129"/>
    </row>
    <row r="243" spans="12:18" ht="18" customHeight="1" x14ac:dyDescent="0.2">
      <c r="L243" s="129"/>
      <c r="N243" s="129"/>
      <c r="O243" s="129"/>
      <c r="P243" s="129"/>
      <c r="Q243" s="129"/>
      <c r="R243" s="129"/>
    </row>
    <row r="244" spans="12:18" ht="18" customHeight="1" x14ac:dyDescent="0.2">
      <c r="L244" s="129"/>
      <c r="N244" s="129"/>
      <c r="O244" s="129"/>
      <c r="P244" s="129"/>
      <c r="Q244" s="129"/>
      <c r="R244" s="129"/>
    </row>
    <row r="245" spans="12:18" ht="18" customHeight="1" x14ac:dyDescent="0.2">
      <c r="L245" s="129"/>
      <c r="N245" s="129"/>
      <c r="O245" s="129"/>
      <c r="P245" s="129"/>
      <c r="Q245" s="129"/>
      <c r="R245" s="129"/>
    </row>
    <row r="246" spans="12:18" ht="18" customHeight="1" x14ac:dyDescent="0.2">
      <c r="L246" s="129"/>
      <c r="N246" s="129"/>
      <c r="O246" s="129"/>
      <c r="P246" s="129"/>
      <c r="Q246" s="129"/>
      <c r="R246" s="129"/>
    </row>
    <row r="247" spans="12:18" ht="18" customHeight="1" x14ac:dyDescent="0.2">
      <c r="L247" s="129"/>
      <c r="N247" s="129"/>
      <c r="O247" s="129"/>
      <c r="P247" s="129"/>
      <c r="Q247" s="129"/>
      <c r="R247" s="129"/>
    </row>
    <row r="248" spans="12:18" ht="18" customHeight="1" x14ac:dyDescent="0.2">
      <c r="L248" s="129"/>
      <c r="N248" s="129"/>
      <c r="O248" s="129"/>
      <c r="P248" s="129"/>
      <c r="Q248" s="129"/>
      <c r="R248" s="129"/>
    </row>
    <row r="249" spans="12:18" ht="18" customHeight="1" x14ac:dyDescent="0.2">
      <c r="L249" s="129"/>
      <c r="N249" s="129"/>
      <c r="O249" s="129"/>
      <c r="P249" s="129"/>
      <c r="Q249" s="129"/>
      <c r="R249" s="129"/>
    </row>
    <row r="250" spans="12:18" ht="18" customHeight="1" x14ac:dyDescent="0.2">
      <c r="L250" s="129"/>
      <c r="N250" s="129"/>
      <c r="O250" s="129"/>
      <c r="P250" s="129"/>
      <c r="Q250" s="129"/>
      <c r="R250" s="129"/>
    </row>
    <row r="251" spans="12:18" ht="18" customHeight="1" x14ac:dyDescent="0.2">
      <c r="L251" s="129"/>
      <c r="N251" s="129"/>
      <c r="O251" s="129"/>
      <c r="P251" s="129"/>
      <c r="Q251" s="129"/>
      <c r="R251" s="129"/>
    </row>
    <row r="252" spans="12:18" ht="18" customHeight="1" x14ac:dyDescent="0.2">
      <c r="L252" s="129"/>
      <c r="N252" s="129"/>
      <c r="O252" s="129"/>
      <c r="P252" s="129"/>
      <c r="Q252" s="129"/>
      <c r="R252" s="129"/>
    </row>
    <row r="253" spans="12:18" ht="18" customHeight="1" x14ac:dyDescent="0.2">
      <c r="L253" s="129"/>
      <c r="N253" s="129"/>
      <c r="O253" s="129"/>
      <c r="P253" s="129"/>
      <c r="Q253" s="129"/>
      <c r="R253" s="129"/>
    </row>
    <row r="254" spans="12:18" ht="18" customHeight="1" x14ac:dyDescent="0.2">
      <c r="L254" s="129"/>
      <c r="N254" s="129"/>
      <c r="O254" s="129"/>
      <c r="P254" s="129"/>
      <c r="Q254" s="129"/>
      <c r="R254" s="129"/>
    </row>
    <row r="255" spans="12:18" ht="18" customHeight="1" x14ac:dyDescent="0.2">
      <c r="L255" s="129"/>
      <c r="N255" s="129"/>
      <c r="O255" s="129"/>
      <c r="P255" s="129"/>
      <c r="Q255" s="129"/>
      <c r="R255" s="129"/>
    </row>
    <row r="256" spans="12:18" ht="18" customHeight="1" x14ac:dyDescent="0.2">
      <c r="L256" s="129"/>
      <c r="N256" s="129"/>
      <c r="O256" s="129"/>
      <c r="P256" s="129"/>
      <c r="Q256" s="129"/>
      <c r="R256" s="129"/>
    </row>
    <row r="257" spans="12:18" ht="18" customHeight="1" x14ac:dyDescent="0.2">
      <c r="L257" s="129"/>
      <c r="N257" s="129"/>
      <c r="O257" s="129"/>
      <c r="P257" s="129"/>
      <c r="Q257" s="129"/>
      <c r="R257" s="129"/>
    </row>
    <row r="258" spans="12:18" ht="18" customHeight="1" x14ac:dyDescent="0.2">
      <c r="L258" s="129"/>
      <c r="N258" s="129"/>
      <c r="O258" s="129"/>
      <c r="P258" s="129"/>
      <c r="Q258" s="129"/>
      <c r="R258" s="129"/>
    </row>
    <row r="259" spans="12:18" ht="18" customHeight="1" x14ac:dyDescent="0.2">
      <c r="L259" s="129"/>
      <c r="N259" s="129"/>
      <c r="O259" s="129"/>
      <c r="P259" s="129"/>
      <c r="Q259" s="129"/>
      <c r="R259" s="129"/>
    </row>
    <row r="260" spans="12:18" ht="18" customHeight="1" x14ac:dyDescent="0.2">
      <c r="L260" s="129"/>
      <c r="N260" s="129"/>
      <c r="O260" s="129"/>
      <c r="P260" s="129"/>
      <c r="Q260" s="129"/>
      <c r="R260" s="129"/>
    </row>
    <row r="261" spans="12:18" ht="18" customHeight="1" x14ac:dyDescent="0.2">
      <c r="L261" s="129"/>
      <c r="N261" s="129"/>
      <c r="O261" s="129"/>
      <c r="P261" s="129"/>
      <c r="Q261" s="129"/>
      <c r="R261" s="129"/>
    </row>
    <row r="262" spans="12:18" ht="18" customHeight="1" x14ac:dyDescent="0.2">
      <c r="L262" s="129"/>
      <c r="N262" s="129"/>
      <c r="O262" s="129"/>
      <c r="P262" s="129"/>
      <c r="Q262" s="129"/>
      <c r="R262" s="129"/>
    </row>
    <row r="263" spans="12:18" ht="18" customHeight="1" x14ac:dyDescent="0.2">
      <c r="L263" s="129"/>
      <c r="N263" s="129"/>
      <c r="O263" s="129"/>
      <c r="P263" s="129"/>
      <c r="Q263" s="129"/>
      <c r="R263" s="129"/>
    </row>
    <row r="264" spans="12:18" ht="18" customHeight="1" x14ac:dyDescent="0.2">
      <c r="L264" s="129"/>
      <c r="N264" s="129"/>
      <c r="O264" s="129"/>
      <c r="P264" s="129"/>
      <c r="Q264" s="129"/>
      <c r="R264" s="129"/>
    </row>
    <row r="265" spans="12:18" ht="18" customHeight="1" x14ac:dyDescent="0.2">
      <c r="L265" s="129"/>
      <c r="N265" s="129"/>
      <c r="O265" s="129"/>
      <c r="P265" s="129"/>
      <c r="Q265" s="129"/>
      <c r="R265" s="129"/>
    </row>
    <row r="266" spans="12:18" ht="18" customHeight="1" x14ac:dyDescent="0.2">
      <c r="L266" s="129"/>
      <c r="N266" s="129"/>
      <c r="O266" s="129"/>
      <c r="P266" s="129"/>
      <c r="Q266" s="129"/>
      <c r="R266" s="129"/>
    </row>
    <row r="267" spans="12:18" ht="18" customHeight="1" x14ac:dyDescent="0.2">
      <c r="L267" s="129"/>
      <c r="N267" s="129"/>
      <c r="O267" s="129"/>
      <c r="P267" s="129"/>
      <c r="Q267" s="129"/>
      <c r="R267" s="129"/>
    </row>
    <row r="268" spans="12:18" ht="18" customHeight="1" x14ac:dyDescent="0.2">
      <c r="L268" s="129"/>
      <c r="N268" s="129"/>
      <c r="O268" s="129"/>
      <c r="P268" s="129"/>
      <c r="Q268" s="129"/>
      <c r="R268" s="129"/>
    </row>
    <row r="269" spans="12:18" ht="18" customHeight="1" x14ac:dyDescent="0.2">
      <c r="L269" s="129"/>
      <c r="N269" s="129"/>
      <c r="O269" s="129"/>
      <c r="P269" s="129"/>
      <c r="Q269" s="129"/>
      <c r="R269" s="129"/>
    </row>
    <row r="270" spans="12:18" ht="18" customHeight="1" x14ac:dyDescent="0.2">
      <c r="L270" s="129"/>
      <c r="N270" s="129"/>
      <c r="O270" s="129"/>
      <c r="P270" s="129"/>
      <c r="Q270" s="129"/>
      <c r="R270" s="129"/>
    </row>
    <row r="271" spans="12:18" ht="18" customHeight="1" x14ac:dyDescent="0.2">
      <c r="L271" s="129"/>
      <c r="N271" s="129"/>
      <c r="O271" s="129"/>
      <c r="P271" s="129"/>
      <c r="Q271" s="129"/>
      <c r="R271" s="129"/>
    </row>
    <row r="272" spans="12:18" ht="18" customHeight="1" x14ac:dyDescent="0.2">
      <c r="L272" s="129"/>
      <c r="N272" s="129"/>
      <c r="O272" s="129"/>
      <c r="P272" s="129"/>
      <c r="Q272" s="129"/>
      <c r="R272" s="129"/>
    </row>
    <row r="273" spans="12:18" ht="18" customHeight="1" x14ac:dyDescent="0.2">
      <c r="L273" s="129"/>
      <c r="N273" s="129"/>
      <c r="O273" s="129"/>
      <c r="P273" s="129"/>
      <c r="Q273" s="129"/>
      <c r="R273" s="129"/>
    </row>
    <row r="274" spans="12:18" ht="18" customHeight="1" x14ac:dyDescent="0.2">
      <c r="L274" s="129"/>
      <c r="N274" s="129"/>
      <c r="O274" s="129"/>
      <c r="P274" s="129"/>
      <c r="Q274" s="129"/>
      <c r="R274" s="129"/>
    </row>
    <row r="275" spans="12:18" ht="18" customHeight="1" x14ac:dyDescent="0.2">
      <c r="L275" s="129"/>
      <c r="N275" s="129"/>
      <c r="O275" s="129"/>
      <c r="P275" s="129"/>
      <c r="Q275" s="129"/>
      <c r="R275" s="129"/>
    </row>
    <row r="276" spans="12:18" ht="18" customHeight="1" x14ac:dyDescent="0.2">
      <c r="L276" s="129"/>
      <c r="N276" s="129"/>
      <c r="O276" s="129"/>
      <c r="P276" s="129"/>
      <c r="Q276" s="129"/>
      <c r="R276" s="129"/>
    </row>
    <row r="277" spans="12:18" ht="18" customHeight="1" x14ac:dyDescent="0.2">
      <c r="L277" s="129"/>
      <c r="N277" s="129"/>
      <c r="O277" s="129"/>
      <c r="P277" s="129"/>
      <c r="Q277" s="129"/>
      <c r="R277" s="129"/>
    </row>
    <row r="278" spans="12:18" ht="18" customHeight="1" x14ac:dyDescent="0.2">
      <c r="L278" s="129"/>
      <c r="N278" s="129"/>
      <c r="O278" s="129"/>
      <c r="P278" s="129"/>
      <c r="Q278" s="129"/>
      <c r="R278" s="129"/>
    </row>
    <row r="279" spans="12:18" ht="18" customHeight="1" x14ac:dyDescent="0.2">
      <c r="L279" s="129"/>
      <c r="N279" s="129"/>
      <c r="O279" s="129"/>
      <c r="P279" s="129"/>
      <c r="Q279" s="129"/>
      <c r="R279" s="129"/>
    </row>
    <row r="280" spans="12:18" ht="18" customHeight="1" x14ac:dyDescent="0.2">
      <c r="L280" s="129"/>
      <c r="N280" s="129"/>
      <c r="O280" s="129"/>
      <c r="P280" s="129"/>
      <c r="Q280" s="129"/>
      <c r="R280" s="129"/>
    </row>
    <row r="281" spans="12:18" ht="18" customHeight="1" x14ac:dyDescent="0.2">
      <c r="L281" s="129"/>
      <c r="N281" s="129"/>
      <c r="O281" s="129"/>
      <c r="P281" s="129"/>
      <c r="Q281" s="129"/>
      <c r="R281" s="129"/>
    </row>
    <row r="282" spans="12:18" ht="18" customHeight="1" x14ac:dyDescent="0.2">
      <c r="L282" s="129"/>
      <c r="N282" s="129"/>
      <c r="O282" s="129"/>
      <c r="P282" s="129"/>
      <c r="Q282" s="129"/>
      <c r="R282" s="129"/>
    </row>
    <row r="283" spans="12:18" ht="18" customHeight="1" x14ac:dyDescent="0.2">
      <c r="L283" s="129"/>
      <c r="N283" s="129"/>
      <c r="O283" s="129"/>
      <c r="P283" s="129"/>
      <c r="Q283" s="129"/>
      <c r="R283" s="129"/>
    </row>
    <row r="284" spans="12:18" ht="18" customHeight="1" x14ac:dyDescent="0.2">
      <c r="L284" s="129"/>
      <c r="N284" s="129"/>
      <c r="O284" s="129"/>
      <c r="P284" s="129"/>
      <c r="Q284" s="129"/>
      <c r="R284" s="129"/>
    </row>
    <row r="285" spans="12:18" ht="18" customHeight="1" x14ac:dyDescent="0.2">
      <c r="L285" s="129"/>
      <c r="N285" s="129"/>
      <c r="O285" s="129"/>
      <c r="P285" s="129"/>
      <c r="Q285" s="129"/>
      <c r="R285" s="129"/>
    </row>
    <row r="286" spans="12:18" ht="18" customHeight="1" x14ac:dyDescent="0.2">
      <c r="L286" s="129"/>
      <c r="N286" s="129"/>
      <c r="O286" s="129"/>
      <c r="P286" s="129"/>
      <c r="Q286" s="129"/>
      <c r="R286" s="129"/>
    </row>
    <row r="287" spans="12:18" ht="18" customHeight="1" x14ac:dyDescent="0.2">
      <c r="L287" s="129"/>
      <c r="N287" s="129"/>
      <c r="O287" s="129"/>
      <c r="P287" s="129"/>
      <c r="Q287" s="129"/>
      <c r="R287" s="129"/>
    </row>
    <row r="288" spans="12:18" ht="18" customHeight="1" x14ac:dyDescent="0.2">
      <c r="L288" s="129"/>
      <c r="N288" s="129"/>
      <c r="O288" s="129"/>
      <c r="P288" s="129"/>
      <c r="Q288" s="129"/>
      <c r="R288" s="129"/>
    </row>
    <row r="289" spans="12:18" ht="18" customHeight="1" x14ac:dyDescent="0.2">
      <c r="L289" s="129"/>
      <c r="N289" s="129"/>
      <c r="O289" s="129"/>
      <c r="P289" s="129"/>
      <c r="Q289" s="129"/>
      <c r="R289" s="129"/>
    </row>
    <row r="290" spans="12:18" ht="18" customHeight="1" x14ac:dyDescent="0.2">
      <c r="L290" s="129"/>
      <c r="N290" s="129"/>
      <c r="O290" s="129"/>
      <c r="P290" s="129"/>
      <c r="Q290" s="129"/>
      <c r="R290" s="129"/>
    </row>
    <row r="291" spans="12:18" ht="18" customHeight="1" x14ac:dyDescent="0.2">
      <c r="L291" s="129"/>
      <c r="N291" s="129"/>
      <c r="O291" s="129"/>
      <c r="P291" s="129"/>
      <c r="Q291" s="129"/>
      <c r="R291" s="129"/>
    </row>
    <row r="292" spans="12:18" ht="18" customHeight="1" x14ac:dyDescent="0.2">
      <c r="L292" s="129"/>
      <c r="N292" s="129"/>
      <c r="O292" s="129"/>
      <c r="P292" s="129"/>
      <c r="Q292" s="129"/>
      <c r="R292" s="129"/>
    </row>
    <row r="293" spans="12:18" ht="18" customHeight="1" x14ac:dyDescent="0.2">
      <c r="L293" s="129"/>
      <c r="N293" s="129"/>
      <c r="O293" s="129"/>
      <c r="P293" s="129"/>
      <c r="Q293" s="129"/>
      <c r="R293" s="129"/>
    </row>
    <row r="294" spans="12:18" ht="18" customHeight="1" x14ac:dyDescent="0.2">
      <c r="L294" s="129"/>
      <c r="N294" s="129"/>
      <c r="O294" s="129"/>
      <c r="P294" s="129"/>
      <c r="Q294" s="129"/>
      <c r="R294" s="129"/>
    </row>
    <row r="295" spans="12:18" ht="18" customHeight="1" x14ac:dyDescent="0.2">
      <c r="L295" s="129"/>
      <c r="N295" s="129"/>
      <c r="O295" s="129"/>
      <c r="P295" s="129"/>
      <c r="Q295" s="129"/>
      <c r="R295" s="129"/>
    </row>
    <row r="296" spans="12:18" ht="18" customHeight="1" x14ac:dyDescent="0.2">
      <c r="L296" s="129"/>
      <c r="N296" s="129"/>
      <c r="O296" s="129"/>
      <c r="P296" s="129"/>
      <c r="Q296" s="129"/>
      <c r="R296" s="129"/>
    </row>
    <row r="297" spans="12:18" ht="18" customHeight="1" x14ac:dyDescent="0.2">
      <c r="L297" s="129"/>
      <c r="N297" s="129"/>
      <c r="O297" s="129"/>
      <c r="P297" s="129"/>
      <c r="Q297" s="129"/>
      <c r="R297" s="129"/>
    </row>
    <row r="298" spans="12:18" ht="18" customHeight="1" x14ac:dyDescent="0.2">
      <c r="L298" s="129"/>
      <c r="N298" s="129"/>
      <c r="O298" s="129"/>
      <c r="P298" s="129"/>
      <c r="Q298" s="129"/>
      <c r="R298" s="129"/>
    </row>
    <row r="299" spans="12:18" ht="18" customHeight="1" x14ac:dyDescent="0.2">
      <c r="L299" s="129"/>
      <c r="N299" s="129"/>
      <c r="O299" s="129"/>
      <c r="P299" s="129"/>
      <c r="Q299" s="129"/>
      <c r="R299" s="129"/>
    </row>
    <row r="300" spans="12:18" ht="18" customHeight="1" x14ac:dyDescent="0.2">
      <c r="L300" s="129"/>
      <c r="N300" s="129"/>
      <c r="O300" s="129"/>
      <c r="P300" s="129"/>
      <c r="Q300" s="129"/>
      <c r="R300" s="129"/>
    </row>
    <row r="301" spans="12:18" ht="18" customHeight="1" x14ac:dyDescent="0.2">
      <c r="L301" s="129"/>
      <c r="N301" s="129"/>
      <c r="O301" s="129"/>
      <c r="P301" s="129"/>
      <c r="Q301" s="129"/>
      <c r="R301" s="129"/>
    </row>
    <row r="302" spans="12:18" ht="18" customHeight="1" x14ac:dyDescent="0.2">
      <c r="L302" s="129"/>
      <c r="N302" s="129"/>
      <c r="O302" s="129"/>
      <c r="P302" s="129"/>
      <c r="Q302" s="129"/>
      <c r="R302" s="129"/>
    </row>
    <row r="303" spans="12:18" ht="18" customHeight="1" x14ac:dyDescent="0.2">
      <c r="L303" s="129"/>
      <c r="N303" s="129"/>
      <c r="O303" s="129"/>
      <c r="P303" s="129"/>
      <c r="Q303" s="129"/>
      <c r="R303" s="129"/>
    </row>
    <row r="304" spans="12:18" ht="18" customHeight="1" x14ac:dyDescent="0.2">
      <c r="L304" s="129"/>
      <c r="N304" s="129"/>
      <c r="O304" s="129"/>
      <c r="P304" s="129"/>
      <c r="Q304" s="129"/>
      <c r="R304" s="129"/>
    </row>
    <row r="305" spans="12:18" ht="18" customHeight="1" x14ac:dyDescent="0.2">
      <c r="L305" s="129"/>
      <c r="N305" s="129"/>
      <c r="O305" s="129"/>
      <c r="P305" s="129"/>
      <c r="Q305" s="129"/>
      <c r="R305" s="129"/>
    </row>
    <row r="306" spans="12:18" ht="18" customHeight="1" x14ac:dyDescent="0.2">
      <c r="L306" s="129"/>
      <c r="N306" s="129"/>
      <c r="O306" s="129"/>
      <c r="P306" s="129"/>
      <c r="Q306" s="129"/>
      <c r="R306" s="129"/>
    </row>
    <row r="307" spans="12:18" ht="18" customHeight="1" x14ac:dyDescent="0.2">
      <c r="L307" s="129"/>
      <c r="N307" s="129"/>
      <c r="O307" s="129"/>
      <c r="P307" s="129"/>
      <c r="Q307" s="129"/>
      <c r="R307" s="129"/>
    </row>
    <row r="308" spans="12:18" ht="18" customHeight="1" x14ac:dyDescent="0.2">
      <c r="L308" s="129"/>
      <c r="N308" s="129"/>
      <c r="O308" s="129"/>
      <c r="P308" s="129"/>
      <c r="Q308" s="129"/>
      <c r="R308" s="129"/>
    </row>
    <row r="309" spans="12:18" ht="18" customHeight="1" x14ac:dyDescent="0.2">
      <c r="L309" s="129"/>
      <c r="N309" s="129"/>
      <c r="O309" s="129"/>
      <c r="P309" s="129"/>
      <c r="Q309" s="129"/>
      <c r="R309" s="129"/>
    </row>
    <row r="310" spans="12:18" ht="18" customHeight="1" x14ac:dyDescent="0.2">
      <c r="L310" s="129"/>
      <c r="N310" s="129"/>
      <c r="O310" s="129"/>
      <c r="P310" s="129"/>
      <c r="Q310" s="129"/>
      <c r="R310" s="129"/>
    </row>
    <row r="311" spans="12:18" ht="18" customHeight="1" x14ac:dyDescent="0.2">
      <c r="L311" s="129"/>
      <c r="N311" s="129"/>
      <c r="O311" s="129"/>
      <c r="P311" s="129"/>
      <c r="Q311" s="129"/>
      <c r="R311" s="129"/>
    </row>
    <row r="312" spans="12:18" ht="18" customHeight="1" x14ac:dyDescent="0.2">
      <c r="L312" s="129"/>
      <c r="N312" s="129"/>
      <c r="O312" s="129"/>
      <c r="P312" s="129"/>
      <c r="Q312" s="129"/>
      <c r="R312" s="129"/>
    </row>
    <row r="313" spans="12:18" ht="18" customHeight="1" x14ac:dyDescent="0.2">
      <c r="L313" s="129"/>
      <c r="N313" s="129"/>
      <c r="O313" s="129"/>
      <c r="P313" s="129"/>
      <c r="Q313" s="129"/>
      <c r="R313" s="129"/>
    </row>
    <row r="314" spans="12:18" ht="18" customHeight="1" x14ac:dyDescent="0.2">
      <c r="L314" s="129"/>
      <c r="N314" s="129"/>
      <c r="O314" s="129"/>
      <c r="P314" s="129"/>
      <c r="Q314" s="129"/>
      <c r="R314" s="129"/>
    </row>
    <row r="315" spans="12:18" ht="18" customHeight="1" x14ac:dyDescent="0.2">
      <c r="L315" s="129"/>
      <c r="N315" s="129"/>
      <c r="O315" s="129"/>
      <c r="P315" s="129"/>
      <c r="Q315" s="129"/>
      <c r="R315" s="129"/>
    </row>
    <row r="316" spans="12:18" ht="18" customHeight="1" x14ac:dyDescent="0.2">
      <c r="L316" s="129"/>
      <c r="N316" s="129"/>
      <c r="O316" s="129"/>
      <c r="P316" s="129"/>
      <c r="Q316" s="129"/>
      <c r="R316" s="129"/>
    </row>
    <row r="317" spans="12:18" ht="18" customHeight="1" x14ac:dyDescent="0.2">
      <c r="L317" s="129"/>
      <c r="N317" s="129"/>
      <c r="O317" s="129"/>
      <c r="P317" s="129"/>
      <c r="Q317" s="129"/>
      <c r="R317" s="129"/>
    </row>
    <row r="318" spans="12:18" ht="18" customHeight="1" x14ac:dyDescent="0.2">
      <c r="L318" s="129"/>
      <c r="N318" s="129"/>
      <c r="O318" s="129"/>
      <c r="P318" s="129"/>
      <c r="Q318" s="129"/>
      <c r="R318" s="129"/>
    </row>
    <row r="319" spans="12:18" ht="18" customHeight="1" x14ac:dyDescent="0.2">
      <c r="L319" s="129"/>
      <c r="N319" s="129"/>
      <c r="O319" s="129"/>
      <c r="P319" s="129"/>
      <c r="Q319" s="129"/>
      <c r="R319" s="129"/>
    </row>
    <row r="320" spans="12:18" ht="18" customHeight="1" x14ac:dyDescent="0.2">
      <c r="L320" s="129"/>
      <c r="N320" s="129"/>
      <c r="O320" s="129"/>
      <c r="P320" s="129"/>
      <c r="Q320" s="129"/>
      <c r="R320" s="129"/>
    </row>
    <row r="321" spans="12:18" ht="18" customHeight="1" x14ac:dyDescent="0.2">
      <c r="L321" s="129"/>
      <c r="N321" s="129"/>
      <c r="O321" s="129"/>
      <c r="P321" s="129"/>
      <c r="Q321" s="129"/>
      <c r="R321" s="129"/>
    </row>
    <row r="322" spans="12:18" ht="18" customHeight="1" x14ac:dyDescent="0.2">
      <c r="L322" s="129"/>
      <c r="N322" s="129"/>
      <c r="O322" s="129"/>
      <c r="P322" s="129"/>
      <c r="Q322" s="129"/>
      <c r="R322" s="129"/>
    </row>
    <row r="323" spans="12:18" ht="18" customHeight="1" x14ac:dyDescent="0.2">
      <c r="L323" s="129"/>
      <c r="N323" s="129"/>
      <c r="O323" s="129"/>
      <c r="P323" s="129"/>
      <c r="Q323" s="129"/>
      <c r="R323" s="129"/>
    </row>
    <row r="324" spans="12:18" ht="18" customHeight="1" x14ac:dyDescent="0.2">
      <c r="L324" s="129"/>
      <c r="N324" s="129"/>
      <c r="O324" s="129"/>
      <c r="P324" s="129"/>
      <c r="Q324" s="129"/>
      <c r="R324" s="129"/>
    </row>
    <row r="325" spans="12:18" ht="18" customHeight="1" x14ac:dyDescent="0.2">
      <c r="L325" s="129"/>
      <c r="N325" s="129"/>
      <c r="O325" s="129"/>
      <c r="P325" s="129"/>
      <c r="Q325" s="129"/>
      <c r="R325" s="129"/>
    </row>
    <row r="326" spans="12:18" ht="18" customHeight="1" x14ac:dyDescent="0.2">
      <c r="L326" s="129"/>
      <c r="N326" s="129"/>
      <c r="O326" s="129"/>
      <c r="P326" s="129"/>
      <c r="Q326" s="129"/>
      <c r="R326" s="129"/>
    </row>
    <row r="327" spans="12:18" ht="18" customHeight="1" x14ac:dyDescent="0.2">
      <c r="L327" s="129"/>
      <c r="N327" s="129"/>
      <c r="O327" s="129"/>
      <c r="P327" s="129"/>
      <c r="Q327" s="129"/>
      <c r="R327" s="129"/>
    </row>
    <row r="328" spans="12:18" ht="18" customHeight="1" x14ac:dyDescent="0.2">
      <c r="L328" s="129"/>
      <c r="N328" s="129"/>
      <c r="O328" s="129"/>
      <c r="P328" s="129"/>
      <c r="Q328" s="129"/>
      <c r="R328" s="129"/>
    </row>
    <row r="329" spans="12:18" ht="18" customHeight="1" x14ac:dyDescent="0.2">
      <c r="L329" s="129"/>
      <c r="N329" s="129"/>
      <c r="O329" s="129"/>
      <c r="P329" s="129"/>
      <c r="Q329" s="129"/>
      <c r="R329" s="129"/>
    </row>
    <row r="330" spans="12:18" ht="18" customHeight="1" x14ac:dyDescent="0.2">
      <c r="L330" s="129"/>
      <c r="N330" s="129"/>
      <c r="O330" s="129"/>
      <c r="P330" s="129"/>
      <c r="Q330" s="129"/>
      <c r="R330" s="129"/>
    </row>
    <row r="331" spans="12:18" ht="18" customHeight="1" x14ac:dyDescent="0.2">
      <c r="L331" s="129"/>
      <c r="N331" s="129"/>
      <c r="O331" s="129"/>
      <c r="P331" s="129"/>
      <c r="Q331" s="129"/>
      <c r="R331" s="129"/>
    </row>
    <row r="332" spans="12:18" ht="18" customHeight="1" x14ac:dyDescent="0.2">
      <c r="L332" s="129"/>
      <c r="N332" s="129"/>
      <c r="O332" s="129"/>
      <c r="P332" s="129"/>
      <c r="Q332" s="129"/>
      <c r="R332" s="129"/>
    </row>
    <row r="333" spans="12:18" ht="18" customHeight="1" x14ac:dyDescent="0.2">
      <c r="L333" s="129"/>
      <c r="N333" s="129"/>
      <c r="O333" s="129"/>
      <c r="P333" s="129"/>
      <c r="Q333" s="129"/>
      <c r="R333" s="129"/>
    </row>
    <row r="334" spans="12:18" ht="18" customHeight="1" x14ac:dyDescent="0.2">
      <c r="L334" s="129"/>
      <c r="N334" s="129"/>
      <c r="O334" s="129"/>
      <c r="P334" s="129"/>
      <c r="Q334" s="129"/>
      <c r="R334" s="129"/>
    </row>
    <row r="335" spans="12:18" ht="18" customHeight="1" x14ac:dyDescent="0.2">
      <c r="L335" s="129"/>
      <c r="N335" s="129"/>
      <c r="O335" s="129"/>
      <c r="P335" s="129"/>
      <c r="Q335" s="129"/>
      <c r="R335" s="129"/>
    </row>
    <row r="336" spans="12:18" ht="18" customHeight="1" x14ac:dyDescent="0.2">
      <c r="L336" s="129"/>
      <c r="N336" s="129"/>
      <c r="O336" s="129"/>
      <c r="P336" s="129"/>
      <c r="Q336" s="129"/>
      <c r="R336" s="129"/>
    </row>
    <row r="337" spans="12:18" ht="18" customHeight="1" x14ac:dyDescent="0.2">
      <c r="L337" s="129"/>
      <c r="N337" s="129"/>
      <c r="O337" s="129"/>
      <c r="P337" s="129"/>
      <c r="Q337" s="129"/>
      <c r="R337" s="129"/>
    </row>
    <row r="338" spans="12:18" ht="18" customHeight="1" x14ac:dyDescent="0.2">
      <c r="L338" s="129"/>
      <c r="N338" s="129"/>
      <c r="O338" s="129"/>
      <c r="P338" s="129"/>
      <c r="Q338" s="129"/>
      <c r="R338" s="129"/>
    </row>
    <row r="339" spans="12:18" ht="18" customHeight="1" x14ac:dyDescent="0.2">
      <c r="L339" s="129"/>
      <c r="N339" s="129"/>
      <c r="O339" s="129"/>
      <c r="P339" s="129"/>
      <c r="Q339" s="129"/>
      <c r="R339" s="129"/>
    </row>
    <row r="340" spans="12:18" ht="18" customHeight="1" x14ac:dyDescent="0.2">
      <c r="L340" s="129"/>
      <c r="N340" s="129"/>
      <c r="O340" s="129"/>
      <c r="P340" s="129"/>
      <c r="Q340" s="129"/>
      <c r="R340" s="129"/>
    </row>
    <row r="341" spans="12:18" ht="18" customHeight="1" x14ac:dyDescent="0.2">
      <c r="L341" s="129"/>
      <c r="N341" s="129"/>
      <c r="O341" s="129"/>
      <c r="P341" s="129"/>
      <c r="Q341" s="129"/>
      <c r="R341" s="129"/>
    </row>
    <row r="342" spans="12:18" ht="18" customHeight="1" x14ac:dyDescent="0.2">
      <c r="L342" s="129"/>
      <c r="N342" s="129"/>
      <c r="O342" s="129"/>
      <c r="P342" s="129"/>
      <c r="Q342" s="129"/>
      <c r="R342" s="129"/>
    </row>
    <row r="343" spans="12:18" ht="18" customHeight="1" x14ac:dyDescent="0.2">
      <c r="L343" s="129"/>
      <c r="N343" s="129"/>
      <c r="O343" s="129"/>
      <c r="P343" s="129"/>
      <c r="Q343" s="129"/>
      <c r="R343" s="129"/>
    </row>
    <row r="344" spans="12:18" ht="18" customHeight="1" x14ac:dyDescent="0.2">
      <c r="L344" s="129"/>
      <c r="N344" s="129"/>
      <c r="O344" s="129"/>
      <c r="P344" s="129"/>
      <c r="Q344" s="129"/>
      <c r="R344" s="129"/>
    </row>
    <row r="345" spans="12:18" ht="18" customHeight="1" x14ac:dyDescent="0.2">
      <c r="L345" s="129"/>
      <c r="N345" s="129"/>
      <c r="O345" s="129"/>
      <c r="P345" s="129"/>
      <c r="Q345" s="129"/>
      <c r="R345" s="129"/>
    </row>
    <row r="346" spans="12:18" ht="18" customHeight="1" x14ac:dyDescent="0.2">
      <c r="L346" s="129"/>
      <c r="N346" s="129"/>
      <c r="O346" s="129"/>
      <c r="P346" s="129"/>
      <c r="Q346" s="129"/>
      <c r="R346" s="129"/>
    </row>
    <row r="347" spans="12:18" ht="18" customHeight="1" x14ac:dyDescent="0.2">
      <c r="L347" s="129"/>
      <c r="N347" s="129"/>
      <c r="O347" s="129"/>
      <c r="P347" s="129"/>
      <c r="Q347" s="129"/>
      <c r="R347" s="129"/>
    </row>
    <row r="348" spans="12:18" ht="18" customHeight="1" x14ac:dyDescent="0.2">
      <c r="L348" s="129"/>
      <c r="N348" s="129"/>
      <c r="O348" s="129"/>
      <c r="P348" s="129"/>
      <c r="Q348" s="129"/>
      <c r="R348" s="129"/>
    </row>
    <row r="349" spans="12:18" ht="18" customHeight="1" x14ac:dyDescent="0.2">
      <c r="L349" s="129"/>
      <c r="N349" s="129"/>
      <c r="O349" s="129"/>
      <c r="P349" s="129"/>
      <c r="Q349" s="129"/>
      <c r="R349" s="129"/>
    </row>
    <row r="350" spans="12:18" ht="18" customHeight="1" x14ac:dyDescent="0.2">
      <c r="L350" s="129"/>
      <c r="N350" s="129"/>
      <c r="O350" s="129"/>
      <c r="P350" s="129"/>
      <c r="Q350" s="129"/>
      <c r="R350" s="129"/>
    </row>
    <row r="351" spans="12:18" ht="18" customHeight="1" x14ac:dyDescent="0.2">
      <c r="L351" s="129"/>
      <c r="N351" s="129"/>
      <c r="O351" s="129"/>
      <c r="P351" s="129"/>
      <c r="Q351" s="129"/>
      <c r="R351" s="129"/>
    </row>
    <row r="352" spans="12:18" ht="18" customHeight="1" x14ac:dyDescent="0.2">
      <c r="L352" s="129"/>
      <c r="N352" s="129"/>
      <c r="O352" s="129"/>
      <c r="P352" s="129"/>
      <c r="Q352" s="129"/>
      <c r="R352" s="129"/>
    </row>
    <row r="353" spans="12:18" ht="18" customHeight="1" x14ac:dyDescent="0.2">
      <c r="L353" s="129"/>
      <c r="N353" s="129"/>
      <c r="O353" s="129"/>
      <c r="P353" s="129"/>
      <c r="Q353" s="129"/>
      <c r="R353" s="129"/>
    </row>
    <row r="354" spans="12:18" ht="18" customHeight="1" x14ac:dyDescent="0.2">
      <c r="L354" s="129"/>
      <c r="N354" s="129"/>
      <c r="O354" s="129"/>
      <c r="P354" s="129"/>
      <c r="Q354" s="129"/>
      <c r="R354" s="129"/>
    </row>
    <row r="355" spans="12:18" ht="18" customHeight="1" x14ac:dyDescent="0.2">
      <c r="L355" s="129"/>
      <c r="N355" s="129"/>
      <c r="O355" s="129"/>
      <c r="P355" s="129"/>
      <c r="Q355" s="129"/>
      <c r="R355" s="129"/>
    </row>
    <row r="356" spans="12:18" ht="18" customHeight="1" x14ac:dyDescent="0.2">
      <c r="L356" s="129"/>
      <c r="N356" s="129"/>
      <c r="O356" s="129"/>
      <c r="P356" s="129"/>
      <c r="Q356" s="129"/>
      <c r="R356" s="129"/>
    </row>
    <row r="357" spans="12:18" ht="18" customHeight="1" x14ac:dyDescent="0.2">
      <c r="L357" s="129"/>
      <c r="N357" s="129"/>
      <c r="O357" s="129"/>
      <c r="P357" s="129"/>
      <c r="Q357" s="129"/>
      <c r="R357" s="129"/>
    </row>
    <row r="358" spans="12:18" ht="18" customHeight="1" x14ac:dyDescent="0.2">
      <c r="L358" s="129"/>
      <c r="N358" s="129"/>
      <c r="O358" s="129"/>
      <c r="P358" s="129"/>
      <c r="Q358" s="129"/>
      <c r="R358" s="129"/>
    </row>
    <row r="359" spans="12:18" ht="18" customHeight="1" x14ac:dyDescent="0.2">
      <c r="L359" s="129"/>
      <c r="N359" s="129"/>
      <c r="O359" s="129"/>
      <c r="P359" s="129"/>
      <c r="Q359" s="129"/>
      <c r="R359" s="129"/>
    </row>
    <row r="360" spans="12:18" ht="18" customHeight="1" x14ac:dyDescent="0.2">
      <c r="L360" s="129"/>
      <c r="N360" s="129"/>
      <c r="O360" s="129"/>
      <c r="P360" s="129"/>
      <c r="Q360" s="129"/>
      <c r="R360" s="129"/>
    </row>
    <row r="361" spans="12:18" ht="18" customHeight="1" x14ac:dyDescent="0.2">
      <c r="L361" s="129"/>
      <c r="N361" s="129"/>
      <c r="O361" s="129"/>
      <c r="P361" s="129"/>
      <c r="Q361" s="129"/>
      <c r="R361" s="129"/>
    </row>
    <row r="362" spans="12:18" ht="18" customHeight="1" x14ac:dyDescent="0.2">
      <c r="L362" s="129"/>
      <c r="N362" s="129"/>
      <c r="O362" s="129"/>
      <c r="P362" s="129"/>
      <c r="Q362" s="129"/>
      <c r="R362" s="129"/>
    </row>
    <row r="363" spans="12:18" ht="18" customHeight="1" x14ac:dyDescent="0.2">
      <c r="L363" s="129"/>
      <c r="N363" s="129"/>
      <c r="O363" s="129"/>
      <c r="P363" s="129"/>
      <c r="Q363" s="129"/>
      <c r="R363" s="129"/>
    </row>
    <row r="364" spans="12:18" ht="18" customHeight="1" x14ac:dyDescent="0.2">
      <c r="L364" s="129"/>
      <c r="N364" s="129"/>
      <c r="O364" s="129"/>
      <c r="P364" s="129"/>
      <c r="Q364" s="129"/>
      <c r="R364" s="129"/>
    </row>
    <row r="365" spans="12:18" ht="18" customHeight="1" x14ac:dyDescent="0.2">
      <c r="L365" s="129"/>
      <c r="N365" s="129"/>
      <c r="O365" s="129"/>
      <c r="P365" s="129"/>
      <c r="Q365" s="129"/>
      <c r="R365" s="129"/>
    </row>
    <row r="366" spans="12:18" ht="18" customHeight="1" x14ac:dyDescent="0.2">
      <c r="L366" s="129"/>
      <c r="N366" s="129"/>
      <c r="O366" s="129"/>
      <c r="P366" s="129"/>
      <c r="Q366" s="129"/>
      <c r="R366" s="129"/>
    </row>
    <row r="367" spans="12:18" ht="18" customHeight="1" x14ac:dyDescent="0.2">
      <c r="L367" s="129"/>
      <c r="N367" s="129"/>
      <c r="O367" s="129"/>
      <c r="P367" s="129"/>
      <c r="Q367" s="129"/>
      <c r="R367" s="129"/>
    </row>
    <row r="368" spans="12:18" ht="18" customHeight="1" x14ac:dyDescent="0.2">
      <c r="L368" s="129"/>
      <c r="N368" s="129"/>
      <c r="O368" s="129"/>
      <c r="P368" s="129"/>
      <c r="Q368" s="129"/>
      <c r="R368" s="129"/>
    </row>
    <row r="369" spans="12:18" ht="18" customHeight="1" x14ac:dyDescent="0.2">
      <c r="L369" s="129"/>
      <c r="N369" s="129"/>
      <c r="O369" s="129"/>
      <c r="P369" s="129"/>
      <c r="Q369" s="129"/>
      <c r="R369" s="129"/>
    </row>
    <row r="370" spans="12:18" ht="18" customHeight="1" x14ac:dyDescent="0.2">
      <c r="L370" s="129"/>
      <c r="N370" s="129"/>
      <c r="O370" s="129"/>
      <c r="P370" s="129"/>
      <c r="Q370" s="129"/>
      <c r="R370" s="129"/>
    </row>
    <row r="371" spans="12:18" ht="18" customHeight="1" x14ac:dyDescent="0.2">
      <c r="L371" s="129"/>
      <c r="N371" s="129"/>
      <c r="O371" s="129"/>
      <c r="P371" s="129"/>
      <c r="Q371" s="129"/>
      <c r="R371" s="129"/>
    </row>
    <row r="372" spans="12:18" ht="18" customHeight="1" x14ac:dyDescent="0.2">
      <c r="L372" s="129"/>
      <c r="N372" s="129"/>
      <c r="O372" s="129"/>
      <c r="P372" s="129"/>
      <c r="Q372" s="129"/>
      <c r="R372" s="129"/>
    </row>
    <row r="373" spans="12:18" ht="18" customHeight="1" x14ac:dyDescent="0.2">
      <c r="L373" s="129"/>
      <c r="N373" s="129"/>
      <c r="O373" s="129"/>
      <c r="P373" s="129"/>
      <c r="Q373" s="129"/>
      <c r="R373" s="129"/>
    </row>
    <row r="374" spans="12:18" ht="18" customHeight="1" x14ac:dyDescent="0.2">
      <c r="L374" s="129"/>
      <c r="N374" s="129"/>
      <c r="O374" s="129"/>
      <c r="P374" s="129"/>
      <c r="Q374" s="129"/>
      <c r="R374" s="129"/>
    </row>
    <row r="375" spans="12:18" ht="18" customHeight="1" x14ac:dyDescent="0.2">
      <c r="L375" s="129"/>
      <c r="N375" s="129"/>
      <c r="O375" s="129"/>
      <c r="P375" s="129"/>
      <c r="Q375" s="129"/>
      <c r="R375" s="129"/>
    </row>
    <row r="376" spans="12:18" ht="18" customHeight="1" x14ac:dyDescent="0.2">
      <c r="L376" s="129"/>
      <c r="N376" s="129"/>
      <c r="O376" s="129"/>
      <c r="P376" s="129"/>
      <c r="Q376" s="129"/>
      <c r="R376" s="129"/>
    </row>
    <row r="377" spans="12:18" ht="18" customHeight="1" x14ac:dyDescent="0.2">
      <c r="L377" s="129"/>
      <c r="N377" s="129"/>
      <c r="O377" s="129"/>
      <c r="P377" s="129"/>
      <c r="Q377" s="129"/>
      <c r="R377" s="129"/>
    </row>
    <row r="378" spans="12:18" ht="18" customHeight="1" x14ac:dyDescent="0.2">
      <c r="L378" s="129"/>
      <c r="N378" s="129"/>
      <c r="O378" s="129"/>
      <c r="P378" s="129"/>
      <c r="Q378" s="129"/>
      <c r="R378" s="129"/>
    </row>
    <row r="379" spans="12:18" ht="18" customHeight="1" x14ac:dyDescent="0.2">
      <c r="L379" s="129"/>
      <c r="N379" s="129"/>
      <c r="O379" s="129"/>
      <c r="P379" s="129"/>
      <c r="Q379" s="129"/>
      <c r="R379" s="129"/>
    </row>
    <row r="380" spans="12:18" ht="18" customHeight="1" x14ac:dyDescent="0.2">
      <c r="L380" s="129"/>
      <c r="N380" s="129"/>
      <c r="O380" s="129"/>
      <c r="P380" s="129"/>
      <c r="Q380" s="129"/>
      <c r="R380" s="129"/>
    </row>
    <row r="381" spans="12:18" ht="18" customHeight="1" x14ac:dyDescent="0.2">
      <c r="L381" s="129"/>
      <c r="N381" s="129"/>
      <c r="O381" s="129"/>
      <c r="P381" s="129"/>
      <c r="Q381" s="129"/>
      <c r="R381" s="129"/>
    </row>
    <row r="382" spans="12:18" ht="18" customHeight="1" x14ac:dyDescent="0.2">
      <c r="L382" s="129"/>
      <c r="N382" s="129"/>
      <c r="O382" s="129"/>
      <c r="P382" s="129"/>
      <c r="Q382" s="129"/>
      <c r="R382" s="129"/>
    </row>
    <row r="383" spans="12:18" ht="18" customHeight="1" x14ac:dyDescent="0.2">
      <c r="L383" s="129"/>
      <c r="N383" s="129"/>
      <c r="O383" s="129"/>
      <c r="P383" s="129"/>
      <c r="Q383" s="129"/>
      <c r="R383" s="129"/>
    </row>
    <row r="384" spans="12:18" ht="18" customHeight="1" x14ac:dyDescent="0.2">
      <c r="L384" s="129"/>
      <c r="N384" s="129"/>
      <c r="O384" s="129"/>
      <c r="P384" s="129"/>
      <c r="Q384" s="129"/>
      <c r="R384" s="129"/>
    </row>
    <row r="385" spans="12:18" ht="18" customHeight="1" x14ac:dyDescent="0.2">
      <c r="L385" s="129"/>
      <c r="N385" s="129"/>
      <c r="O385" s="129"/>
      <c r="P385" s="129"/>
      <c r="Q385" s="129"/>
      <c r="R385" s="129"/>
    </row>
    <row r="386" spans="12:18" ht="18" customHeight="1" x14ac:dyDescent="0.2">
      <c r="L386" s="129"/>
      <c r="N386" s="129"/>
      <c r="O386" s="129"/>
      <c r="P386" s="129"/>
      <c r="Q386" s="129"/>
      <c r="R386" s="129"/>
    </row>
    <row r="387" spans="12:18" ht="18" customHeight="1" x14ac:dyDescent="0.2">
      <c r="L387" s="129"/>
      <c r="N387" s="129"/>
      <c r="O387" s="129"/>
      <c r="P387" s="129"/>
      <c r="Q387" s="129"/>
      <c r="R387" s="129"/>
    </row>
    <row r="388" spans="12:18" ht="18" customHeight="1" x14ac:dyDescent="0.2">
      <c r="L388" s="129"/>
      <c r="N388" s="129"/>
      <c r="O388" s="129"/>
      <c r="P388" s="129"/>
      <c r="Q388" s="129"/>
      <c r="R388" s="129"/>
    </row>
    <row r="389" spans="12:18" ht="18" customHeight="1" x14ac:dyDescent="0.2">
      <c r="L389" s="129"/>
      <c r="N389" s="129"/>
      <c r="O389" s="129"/>
      <c r="P389" s="129"/>
      <c r="Q389" s="129"/>
      <c r="R389" s="129"/>
    </row>
    <row r="390" spans="12:18" ht="18" customHeight="1" x14ac:dyDescent="0.2">
      <c r="L390" s="129"/>
      <c r="N390" s="129"/>
      <c r="O390" s="129"/>
      <c r="P390" s="129"/>
      <c r="Q390" s="129"/>
      <c r="R390" s="129"/>
    </row>
    <row r="391" spans="12:18" ht="18" customHeight="1" x14ac:dyDescent="0.2">
      <c r="L391" s="129"/>
      <c r="N391" s="129"/>
      <c r="O391" s="129"/>
      <c r="P391" s="129"/>
      <c r="Q391" s="129"/>
      <c r="R391" s="129"/>
    </row>
    <row r="392" spans="12:18" ht="18" customHeight="1" x14ac:dyDescent="0.2">
      <c r="L392" s="129"/>
      <c r="N392" s="129"/>
      <c r="O392" s="129"/>
      <c r="P392" s="129"/>
      <c r="Q392" s="129"/>
      <c r="R392" s="129"/>
    </row>
    <row r="393" spans="12:18" ht="18" customHeight="1" x14ac:dyDescent="0.2">
      <c r="L393" s="129"/>
      <c r="N393" s="129"/>
      <c r="O393" s="129"/>
      <c r="P393" s="129"/>
      <c r="Q393" s="129"/>
      <c r="R393" s="129"/>
    </row>
    <row r="394" spans="12:18" ht="18" customHeight="1" x14ac:dyDescent="0.2">
      <c r="L394" s="129"/>
      <c r="N394" s="129"/>
      <c r="O394" s="129"/>
      <c r="P394" s="129"/>
      <c r="Q394" s="129"/>
      <c r="R394" s="129"/>
    </row>
    <row r="395" spans="12:18" ht="18" customHeight="1" x14ac:dyDescent="0.2">
      <c r="L395" s="129"/>
      <c r="N395" s="129"/>
      <c r="O395" s="129"/>
      <c r="P395" s="129"/>
      <c r="Q395" s="129"/>
      <c r="R395" s="129"/>
    </row>
    <row r="396" spans="12:18" ht="18" customHeight="1" x14ac:dyDescent="0.2">
      <c r="L396" s="129"/>
      <c r="N396" s="129"/>
      <c r="O396" s="129"/>
      <c r="P396" s="129"/>
      <c r="Q396" s="129"/>
      <c r="R396" s="129"/>
    </row>
    <row r="397" spans="12:18" ht="18" customHeight="1" x14ac:dyDescent="0.2">
      <c r="L397" s="129"/>
      <c r="N397" s="129"/>
      <c r="O397" s="129"/>
      <c r="P397" s="129"/>
      <c r="Q397" s="129"/>
      <c r="R397" s="129"/>
    </row>
    <row r="398" spans="12:18" ht="18" customHeight="1" x14ac:dyDescent="0.2">
      <c r="L398" s="129"/>
      <c r="N398" s="129"/>
      <c r="O398" s="129"/>
      <c r="P398" s="129"/>
      <c r="Q398" s="129"/>
      <c r="R398" s="129"/>
    </row>
    <row r="399" spans="12:18" ht="18" customHeight="1" x14ac:dyDescent="0.2">
      <c r="L399" s="129"/>
      <c r="N399" s="129"/>
      <c r="O399" s="129"/>
      <c r="P399" s="129"/>
      <c r="Q399" s="129"/>
      <c r="R399" s="129"/>
    </row>
    <row r="400" spans="12:18" ht="18" customHeight="1" x14ac:dyDescent="0.2">
      <c r="L400" s="129"/>
      <c r="N400" s="129"/>
      <c r="O400" s="129"/>
      <c r="P400" s="129"/>
      <c r="Q400" s="129"/>
      <c r="R400" s="129"/>
    </row>
    <row r="401" spans="12:18" ht="18" customHeight="1" x14ac:dyDescent="0.2">
      <c r="L401" s="129"/>
      <c r="N401" s="129"/>
      <c r="O401" s="129"/>
      <c r="P401" s="129"/>
      <c r="Q401" s="129"/>
      <c r="R401" s="129"/>
    </row>
    <row r="402" spans="12:18" ht="18" customHeight="1" x14ac:dyDescent="0.2">
      <c r="L402" s="129"/>
      <c r="N402" s="129"/>
      <c r="O402" s="129"/>
      <c r="P402" s="129"/>
      <c r="Q402" s="129"/>
      <c r="R402" s="129"/>
    </row>
    <row r="403" spans="12:18" ht="18" customHeight="1" x14ac:dyDescent="0.2">
      <c r="L403" s="129"/>
      <c r="N403" s="129"/>
      <c r="O403" s="129"/>
      <c r="P403" s="129"/>
      <c r="Q403" s="129"/>
      <c r="R403" s="129"/>
    </row>
    <row r="404" spans="12:18" ht="18" customHeight="1" x14ac:dyDescent="0.2">
      <c r="L404" s="129"/>
      <c r="N404" s="129"/>
      <c r="O404" s="129"/>
      <c r="P404" s="129"/>
      <c r="Q404" s="129"/>
      <c r="R404" s="129"/>
    </row>
    <row r="405" spans="12:18" ht="18" customHeight="1" x14ac:dyDescent="0.2">
      <c r="L405" s="129"/>
      <c r="N405" s="129"/>
      <c r="O405" s="129"/>
      <c r="P405" s="129"/>
      <c r="Q405" s="129"/>
      <c r="R405" s="129"/>
    </row>
    <row r="406" spans="12:18" ht="18" customHeight="1" x14ac:dyDescent="0.2">
      <c r="L406" s="129"/>
      <c r="N406" s="129"/>
      <c r="O406" s="129"/>
      <c r="P406" s="129"/>
      <c r="Q406" s="129"/>
      <c r="R406" s="129"/>
    </row>
    <row r="407" spans="12:18" ht="18" customHeight="1" x14ac:dyDescent="0.2">
      <c r="L407" s="129"/>
      <c r="N407" s="129"/>
      <c r="O407" s="129"/>
      <c r="P407" s="129"/>
      <c r="Q407" s="129"/>
      <c r="R407" s="129"/>
    </row>
    <row r="408" spans="12:18" ht="18" customHeight="1" x14ac:dyDescent="0.2">
      <c r="L408" s="129"/>
      <c r="N408" s="129"/>
      <c r="O408" s="129"/>
      <c r="P408" s="129"/>
      <c r="Q408" s="129"/>
      <c r="R408" s="129"/>
    </row>
    <row r="409" spans="12:18" ht="18" customHeight="1" x14ac:dyDescent="0.2">
      <c r="L409" s="129"/>
      <c r="N409" s="129"/>
      <c r="O409" s="129"/>
      <c r="P409" s="129"/>
      <c r="Q409" s="129"/>
      <c r="R409" s="129"/>
    </row>
    <row r="410" spans="12:18" ht="18" customHeight="1" x14ac:dyDescent="0.2">
      <c r="L410" s="129"/>
      <c r="N410" s="129"/>
      <c r="O410" s="129"/>
      <c r="P410" s="129"/>
      <c r="Q410" s="129"/>
      <c r="R410" s="129"/>
    </row>
    <row r="411" spans="12:18" ht="18" customHeight="1" x14ac:dyDescent="0.2">
      <c r="L411" s="129"/>
      <c r="N411" s="129"/>
      <c r="O411" s="129"/>
      <c r="P411" s="129"/>
      <c r="Q411" s="129"/>
      <c r="R411" s="129"/>
    </row>
    <row r="412" spans="12:18" ht="18" customHeight="1" x14ac:dyDescent="0.2">
      <c r="L412" s="129"/>
      <c r="N412" s="129"/>
      <c r="O412" s="129"/>
      <c r="P412" s="129"/>
      <c r="Q412" s="129"/>
      <c r="R412" s="129"/>
    </row>
    <row r="413" spans="12:18" ht="18" customHeight="1" x14ac:dyDescent="0.2">
      <c r="L413" s="129"/>
      <c r="N413" s="129"/>
      <c r="O413" s="129"/>
      <c r="P413" s="129"/>
      <c r="Q413" s="129"/>
      <c r="R413" s="129"/>
    </row>
    <row r="414" spans="12:18" ht="18" customHeight="1" x14ac:dyDescent="0.2">
      <c r="L414" s="129"/>
      <c r="N414" s="129"/>
      <c r="O414" s="129"/>
      <c r="P414" s="129"/>
      <c r="Q414" s="129"/>
      <c r="R414" s="129"/>
    </row>
    <row r="415" spans="12:18" ht="18" customHeight="1" x14ac:dyDescent="0.2">
      <c r="L415" s="129"/>
      <c r="N415" s="129"/>
      <c r="O415" s="129"/>
      <c r="P415" s="129"/>
      <c r="Q415" s="129"/>
      <c r="R415" s="129"/>
    </row>
    <row r="416" spans="12:18" ht="18" customHeight="1" x14ac:dyDescent="0.2">
      <c r="L416" s="129"/>
      <c r="N416" s="129"/>
      <c r="O416" s="129"/>
      <c r="P416" s="129"/>
      <c r="Q416" s="129"/>
      <c r="R416" s="129"/>
    </row>
    <row r="417" spans="12:18" ht="18" customHeight="1" x14ac:dyDescent="0.2">
      <c r="L417" s="129"/>
      <c r="N417" s="129"/>
      <c r="O417" s="129"/>
      <c r="P417" s="129"/>
      <c r="Q417" s="129"/>
      <c r="R417" s="129"/>
    </row>
    <row r="418" spans="12:18" ht="18" customHeight="1" x14ac:dyDescent="0.2">
      <c r="L418" s="129"/>
      <c r="N418" s="129"/>
      <c r="O418" s="129"/>
      <c r="P418" s="129"/>
      <c r="Q418" s="129"/>
      <c r="R418" s="129"/>
    </row>
    <row r="419" spans="12:18" ht="18" customHeight="1" x14ac:dyDescent="0.2">
      <c r="L419" s="129"/>
      <c r="N419" s="129"/>
      <c r="O419" s="129"/>
      <c r="P419" s="129"/>
      <c r="Q419" s="129"/>
      <c r="R419" s="129"/>
    </row>
    <row r="420" spans="12:18" ht="18" customHeight="1" x14ac:dyDescent="0.2">
      <c r="L420" s="129"/>
      <c r="N420" s="129"/>
      <c r="O420" s="129"/>
      <c r="P420" s="129"/>
      <c r="Q420" s="129"/>
      <c r="R420" s="129"/>
    </row>
    <row r="421" spans="12:18" ht="18" customHeight="1" x14ac:dyDescent="0.2">
      <c r="L421" s="129"/>
      <c r="N421" s="129"/>
      <c r="O421" s="129"/>
      <c r="P421" s="129"/>
      <c r="Q421" s="129"/>
      <c r="R421" s="129"/>
    </row>
    <row r="422" spans="12:18" ht="18" customHeight="1" x14ac:dyDescent="0.2">
      <c r="L422" s="129"/>
      <c r="N422" s="129"/>
      <c r="O422" s="129"/>
      <c r="P422" s="129"/>
      <c r="Q422" s="129"/>
      <c r="R422" s="129"/>
    </row>
    <row r="423" spans="12:18" ht="18" customHeight="1" x14ac:dyDescent="0.2">
      <c r="L423" s="129"/>
      <c r="N423" s="129"/>
      <c r="O423" s="129"/>
      <c r="P423" s="129"/>
      <c r="Q423" s="129"/>
      <c r="R423" s="129"/>
    </row>
    <row r="424" spans="12:18" ht="18" customHeight="1" x14ac:dyDescent="0.2">
      <c r="L424" s="129"/>
      <c r="N424" s="129"/>
      <c r="O424" s="129"/>
      <c r="P424" s="129"/>
      <c r="Q424" s="129"/>
      <c r="R424" s="129"/>
    </row>
    <row r="425" spans="12:18" ht="18" customHeight="1" x14ac:dyDescent="0.2">
      <c r="L425" s="129"/>
      <c r="N425" s="129"/>
      <c r="O425" s="129"/>
      <c r="P425" s="129"/>
      <c r="Q425" s="129"/>
      <c r="R425" s="129"/>
    </row>
    <row r="426" spans="12:18" ht="18" customHeight="1" x14ac:dyDescent="0.2">
      <c r="L426" s="129"/>
      <c r="N426" s="129"/>
      <c r="O426" s="129"/>
      <c r="P426" s="129"/>
      <c r="Q426" s="129"/>
      <c r="R426" s="129"/>
    </row>
    <row r="427" spans="12:18" ht="18" customHeight="1" x14ac:dyDescent="0.2">
      <c r="L427" s="129"/>
      <c r="N427" s="129"/>
      <c r="O427" s="129"/>
      <c r="P427" s="129"/>
      <c r="Q427" s="129"/>
      <c r="R427" s="129"/>
    </row>
    <row r="428" spans="12:18" ht="18" customHeight="1" x14ac:dyDescent="0.2">
      <c r="L428" s="129"/>
      <c r="N428" s="129"/>
      <c r="O428" s="129"/>
      <c r="P428" s="129"/>
      <c r="Q428" s="129"/>
      <c r="R428" s="129"/>
    </row>
    <row r="429" spans="12:18" ht="18" customHeight="1" x14ac:dyDescent="0.2">
      <c r="L429" s="129"/>
      <c r="N429" s="129"/>
      <c r="O429" s="129"/>
      <c r="P429" s="129"/>
      <c r="Q429" s="129"/>
      <c r="R429" s="129"/>
    </row>
    <row r="430" spans="12:18" ht="18" customHeight="1" x14ac:dyDescent="0.2">
      <c r="L430" s="129"/>
      <c r="N430" s="129"/>
      <c r="O430" s="129"/>
      <c r="P430" s="129"/>
      <c r="Q430" s="129"/>
      <c r="R430" s="129"/>
    </row>
    <row r="431" spans="12:18" ht="18" customHeight="1" x14ac:dyDescent="0.2">
      <c r="L431" s="129"/>
      <c r="N431" s="129"/>
      <c r="O431" s="129"/>
      <c r="P431" s="129"/>
      <c r="Q431" s="129"/>
      <c r="R431" s="129"/>
    </row>
    <row r="432" spans="12:18" ht="18" customHeight="1" x14ac:dyDescent="0.2">
      <c r="L432" s="129"/>
      <c r="N432" s="129"/>
      <c r="O432" s="129"/>
      <c r="P432" s="129"/>
      <c r="Q432" s="129"/>
      <c r="R432" s="129"/>
    </row>
    <row r="433" spans="12:18" ht="18" customHeight="1" x14ac:dyDescent="0.2">
      <c r="L433" s="129"/>
      <c r="N433" s="129"/>
      <c r="O433" s="129"/>
      <c r="P433" s="129"/>
      <c r="Q433" s="129"/>
      <c r="R433" s="129"/>
    </row>
    <row r="434" spans="12:18" ht="18" customHeight="1" x14ac:dyDescent="0.2">
      <c r="L434" s="129"/>
      <c r="N434" s="129"/>
      <c r="O434" s="129"/>
      <c r="P434" s="129"/>
      <c r="Q434" s="129"/>
      <c r="R434" s="129"/>
    </row>
    <row r="435" spans="12:18" ht="18" customHeight="1" x14ac:dyDescent="0.2">
      <c r="L435" s="129"/>
      <c r="N435" s="129"/>
      <c r="O435" s="129"/>
      <c r="P435" s="129"/>
      <c r="Q435" s="129"/>
      <c r="R435" s="129"/>
    </row>
    <row r="436" spans="12:18" ht="18" customHeight="1" x14ac:dyDescent="0.2">
      <c r="L436" s="129"/>
      <c r="N436" s="129"/>
      <c r="O436" s="129"/>
      <c r="P436" s="129"/>
      <c r="Q436" s="129"/>
      <c r="R436" s="129"/>
    </row>
    <row r="437" spans="12:18" ht="18" customHeight="1" x14ac:dyDescent="0.2">
      <c r="L437" s="129"/>
      <c r="N437" s="129"/>
      <c r="O437" s="129"/>
      <c r="P437" s="129"/>
      <c r="Q437" s="129"/>
      <c r="R437" s="129"/>
    </row>
    <row r="438" spans="12:18" ht="18" customHeight="1" x14ac:dyDescent="0.2">
      <c r="L438" s="129"/>
      <c r="N438" s="129"/>
      <c r="O438" s="129"/>
      <c r="P438" s="129"/>
      <c r="Q438" s="129"/>
      <c r="R438" s="129"/>
    </row>
    <row r="439" spans="12:18" ht="18" customHeight="1" x14ac:dyDescent="0.2">
      <c r="L439" s="129"/>
      <c r="N439" s="129"/>
      <c r="O439" s="129"/>
      <c r="P439" s="129"/>
      <c r="Q439" s="129"/>
      <c r="R439" s="129"/>
    </row>
    <row r="440" spans="12:18" ht="18" customHeight="1" x14ac:dyDescent="0.2">
      <c r="L440" s="129"/>
      <c r="N440" s="129"/>
      <c r="O440" s="129"/>
      <c r="P440" s="129"/>
      <c r="Q440" s="129"/>
      <c r="R440" s="129"/>
    </row>
    <row r="441" spans="12:18" ht="18" customHeight="1" x14ac:dyDescent="0.2">
      <c r="L441" s="129"/>
      <c r="N441" s="129"/>
      <c r="O441" s="129"/>
      <c r="P441" s="129"/>
      <c r="Q441" s="129"/>
      <c r="R441" s="129"/>
    </row>
    <row r="442" spans="12:18" ht="18" customHeight="1" x14ac:dyDescent="0.2">
      <c r="L442" s="129"/>
      <c r="N442" s="129"/>
      <c r="O442" s="129"/>
      <c r="P442" s="129"/>
      <c r="Q442" s="129"/>
      <c r="R442" s="129"/>
    </row>
    <row r="443" spans="12:18" ht="18" customHeight="1" x14ac:dyDescent="0.2">
      <c r="L443" s="129"/>
      <c r="N443" s="129"/>
      <c r="O443" s="129"/>
      <c r="P443" s="129"/>
      <c r="Q443" s="129"/>
      <c r="R443" s="129"/>
    </row>
    <row r="444" spans="12:18" ht="18" customHeight="1" x14ac:dyDescent="0.2">
      <c r="L444" s="129"/>
      <c r="N444" s="129"/>
      <c r="O444" s="129"/>
      <c r="P444" s="129"/>
      <c r="Q444" s="129"/>
      <c r="R444" s="129"/>
    </row>
    <row r="445" spans="12:18" ht="18" customHeight="1" x14ac:dyDescent="0.2">
      <c r="L445" s="129"/>
      <c r="N445" s="129"/>
      <c r="O445" s="129"/>
      <c r="P445" s="129"/>
      <c r="Q445" s="129"/>
      <c r="R445" s="129"/>
    </row>
    <row r="446" spans="12:18" ht="18" customHeight="1" x14ac:dyDescent="0.2">
      <c r="L446" s="129"/>
      <c r="N446" s="129"/>
      <c r="O446" s="129"/>
      <c r="P446" s="129"/>
      <c r="Q446" s="129"/>
      <c r="R446" s="129"/>
    </row>
    <row r="447" spans="12:18" ht="18" customHeight="1" x14ac:dyDescent="0.2">
      <c r="L447" s="129"/>
      <c r="N447" s="129"/>
      <c r="O447" s="129"/>
      <c r="P447" s="129"/>
      <c r="Q447" s="129"/>
      <c r="R447" s="129"/>
    </row>
    <row r="448" spans="12:18" ht="18" customHeight="1" x14ac:dyDescent="0.2">
      <c r="L448" s="129"/>
      <c r="N448" s="129"/>
      <c r="O448" s="129"/>
      <c r="P448" s="129"/>
      <c r="Q448" s="129"/>
      <c r="R448" s="129"/>
    </row>
    <row r="449" spans="12:18" ht="18" customHeight="1" x14ac:dyDescent="0.2">
      <c r="L449" s="129"/>
      <c r="N449" s="129"/>
      <c r="O449" s="129"/>
      <c r="P449" s="129"/>
      <c r="Q449" s="129"/>
      <c r="R449" s="129"/>
    </row>
    <row r="450" spans="12:18" ht="18" customHeight="1" x14ac:dyDescent="0.2">
      <c r="L450" s="129"/>
      <c r="N450" s="129"/>
      <c r="O450" s="129"/>
      <c r="P450" s="129"/>
      <c r="Q450" s="129"/>
      <c r="R450" s="129"/>
    </row>
    <row r="451" spans="12:18" ht="18" customHeight="1" x14ac:dyDescent="0.2">
      <c r="L451" s="129"/>
      <c r="N451" s="129"/>
      <c r="O451" s="129"/>
      <c r="P451" s="129"/>
      <c r="Q451" s="129"/>
      <c r="R451" s="129"/>
    </row>
    <row r="452" spans="12:18" ht="18" customHeight="1" x14ac:dyDescent="0.2">
      <c r="L452" s="129"/>
      <c r="N452" s="129"/>
      <c r="O452" s="129"/>
      <c r="P452" s="129"/>
      <c r="Q452" s="129"/>
      <c r="R452" s="129"/>
    </row>
    <row r="453" spans="12:18" ht="18" customHeight="1" x14ac:dyDescent="0.2">
      <c r="L453" s="129"/>
      <c r="N453" s="129"/>
      <c r="O453" s="129"/>
      <c r="P453" s="129"/>
      <c r="Q453" s="129"/>
      <c r="R453" s="129"/>
    </row>
    <row r="454" spans="12:18" ht="18" customHeight="1" x14ac:dyDescent="0.2">
      <c r="L454" s="129"/>
      <c r="N454" s="129"/>
      <c r="O454" s="129"/>
      <c r="P454" s="129"/>
      <c r="Q454" s="129"/>
      <c r="R454" s="129"/>
    </row>
    <row r="455" spans="12:18" ht="18" customHeight="1" x14ac:dyDescent="0.2">
      <c r="L455" s="129"/>
      <c r="N455" s="129"/>
      <c r="O455" s="129"/>
      <c r="P455" s="129"/>
      <c r="Q455" s="129"/>
      <c r="R455" s="129"/>
    </row>
  </sheetData>
  <mergeCells count="36">
    <mergeCell ref="L33:L34"/>
    <mergeCell ref="M33:M34"/>
    <mergeCell ref="L8:L9"/>
    <mergeCell ref="M8:M9"/>
    <mergeCell ref="A55:I55"/>
    <mergeCell ref="I8:I9"/>
    <mergeCell ref="G33:G34"/>
    <mergeCell ref="H33:H34"/>
    <mergeCell ref="I33:I34"/>
    <mergeCell ref="H8:H9"/>
    <mergeCell ref="J33:J34"/>
    <mergeCell ref="J8:J9"/>
    <mergeCell ref="A30:I30"/>
    <mergeCell ref="G8:G9"/>
    <mergeCell ref="A58:E58"/>
    <mergeCell ref="A8:A9"/>
    <mergeCell ref="B8:B9"/>
    <mergeCell ref="C8:C9"/>
    <mergeCell ref="D8:D9"/>
    <mergeCell ref="A33:A34"/>
    <mergeCell ref="B33:B34"/>
    <mergeCell ref="C33:C34"/>
    <mergeCell ref="D33:D34"/>
    <mergeCell ref="E33:F33"/>
    <mergeCell ref="A56:I56"/>
    <mergeCell ref="E8:F8"/>
    <mergeCell ref="N33:N34"/>
    <mergeCell ref="O33:O34"/>
    <mergeCell ref="P33:P34"/>
    <mergeCell ref="Q33:Q34"/>
    <mergeCell ref="R33:R34"/>
    <mergeCell ref="N8:N9"/>
    <mergeCell ref="O8:O9"/>
    <mergeCell ref="P8:P9"/>
    <mergeCell ref="Q8:Q9"/>
    <mergeCell ref="R8:R9"/>
  </mergeCells>
  <phoneticPr fontId="3"/>
  <pageMargins left="0.70866141732283472" right="0.70866141732283472" top="0.74803149606299213" bottom="0.74803149606299213" header="0.31496062992125984" footer="0.31496062992125984"/>
  <pageSetup paperSize="9" scale="68" fitToWidth="2" fitToHeight="0" orientation="portrait" r:id="rId1"/>
  <headerFooter>
    <oddHeader>&amp;R&amp;"HG丸ｺﾞｼｯｸM-PRO,標準"証憑一覧</oddHeader>
    <oddFooter>&amp;C&amp;"HG丸ｺﾞｼｯｸM-PRO,標準"&amp;P/&amp;N</oddFooter>
  </headerFooter>
  <colBreaks count="1" manualBreakCount="1">
    <brk id="10" max="5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54"/>
  <sheetViews>
    <sheetView view="pageBreakPreview" zoomScaleNormal="100" zoomScaleSheetLayoutView="100" workbookViewId="0"/>
  </sheetViews>
  <sheetFormatPr defaultColWidth="9" defaultRowHeight="18" customHeight="1" x14ac:dyDescent="0.2"/>
  <cols>
    <col min="1" max="1" width="11.21875" style="196" bestFit="1" customWidth="1"/>
    <col min="2" max="2" width="5.6640625" style="192" customWidth="1"/>
    <col min="3" max="3" width="9.77734375" style="192" bestFit="1" customWidth="1"/>
    <col min="4" max="4" width="16.33203125" style="192" bestFit="1" customWidth="1"/>
    <col min="5" max="5" width="31.88671875" style="193" customWidth="1"/>
    <col min="6" max="6" width="15" style="194" bestFit="1" customWidth="1"/>
    <col min="7" max="7" width="5.77734375" style="194" bestFit="1" customWidth="1"/>
    <col min="8" max="8" width="7.77734375" style="194" bestFit="1" customWidth="1"/>
    <col min="9" max="9" width="16.6640625" style="192" bestFit="1" customWidth="1"/>
    <col min="10" max="10" width="2.21875" style="128" customWidth="1"/>
    <col min="11" max="11" width="14.6640625" style="128" customWidth="1"/>
    <col min="12" max="12" width="23.21875" style="129" customWidth="1"/>
    <col min="13" max="14" width="8" style="128" customWidth="1"/>
    <col min="15" max="15" width="16.6640625" style="128" customWidth="1"/>
    <col min="16" max="16" width="12.109375" style="128" customWidth="1"/>
    <col min="17" max="17" width="21.44140625" style="128" customWidth="1"/>
    <col min="18" max="16384" width="9" style="192"/>
  </cols>
  <sheetData>
    <row r="1" spans="1:17" ht="18" customHeight="1" x14ac:dyDescent="0.2">
      <c r="A1" s="128" t="s">
        <v>54</v>
      </c>
      <c r="J1" s="175"/>
      <c r="L1" s="266" t="s">
        <v>265</v>
      </c>
    </row>
    <row r="2" spans="1:17" ht="18" customHeight="1" x14ac:dyDescent="0.2">
      <c r="A2" s="128" t="s">
        <v>55</v>
      </c>
      <c r="I2" s="291" t="s">
        <v>272</v>
      </c>
      <c r="J2" s="175"/>
      <c r="K2" s="156" t="s">
        <v>251</v>
      </c>
      <c r="L2" s="237">
        <f>収支報告書!H10</f>
        <v>44927</v>
      </c>
    </row>
    <row r="3" spans="1:17" ht="18" customHeight="1" x14ac:dyDescent="0.2">
      <c r="J3" s="175"/>
      <c r="K3" s="156" t="s">
        <v>252</v>
      </c>
      <c r="L3" s="237">
        <f>収支報告書!J10</f>
        <v>44985</v>
      </c>
    </row>
    <row r="4" spans="1:17" ht="18" customHeight="1" x14ac:dyDescent="0.2">
      <c r="A4" s="156" t="s">
        <v>45</v>
      </c>
      <c r="B4" s="176" t="s">
        <v>126</v>
      </c>
      <c r="C4" s="157"/>
      <c r="D4" s="157"/>
      <c r="E4" s="157"/>
      <c r="F4" s="158"/>
      <c r="G4" s="158"/>
      <c r="H4" s="158"/>
      <c r="I4" s="159"/>
      <c r="K4" s="346" t="s">
        <v>249</v>
      </c>
      <c r="L4" s="342" t="s">
        <v>250</v>
      </c>
      <c r="M4" s="350" t="s">
        <v>258</v>
      </c>
      <c r="N4" s="344" t="s">
        <v>260</v>
      </c>
      <c r="O4" s="344" t="s">
        <v>263</v>
      </c>
      <c r="P4" s="344" t="s">
        <v>264</v>
      </c>
      <c r="Q4" s="342" t="s">
        <v>250</v>
      </c>
    </row>
    <row r="5" spans="1:17" s="195" customFormat="1" ht="36" customHeight="1" x14ac:dyDescent="0.2">
      <c r="A5" s="134" t="s">
        <v>9</v>
      </c>
      <c r="B5" s="135" t="s">
        <v>0</v>
      </c>
      <c r="C5" s="135" t="s">
        <v>1</v>
      </c>
      <c r="D5" s="135" t="s">
        <v>5</v>
      </c>
      <c r="E5" s="135" t="s">
        <v>2</v>
      </c>
      <c r="F5" s="136" t="s">
        <v>19</v>
      </c>
      <c r="G5" s="135" t="s">
        <v>75</v>
      </c>
      <c r="H5" s="135" t="s">
        <v>74</v>
      </c>
      <c r="I5" s="137" t="s">
        <v>46</v>
      </c>
      <c r="J5" s="127"/>
      <c r="K5" s="347"/>
      <c r="L5" s="343"/>
      <c r="M5" s="351"/>
      <c r="N5" s="345"/>
      <c r="O5" s="345"/>
      <c r="P5" s="345"/>
      <c r="Q5" s="343"/>
    </row>
    <row r="6" spans="1:17" ht="18" customHeight="1" x14ac:dyDescent="0.2">
      <c r="A6" s="139" t="s">
        <v>10</v>
      </c>
      <c r="B6" s="140">
        <v>1</v>
      </c>
      <c r="C6" s="141"/>
      <c r="D6" s="233">
        <v>44953</v>
      </c>
      <c r="E6" s="142"/>
      <c r="F6" s="264">
        <v>500</v>
      </c>
      <c r="G6" s="267" t="s">
        <v>269</v>
      </c>
      <c r="H6" s="268">
        <f>IF(F6="","",IF(G6='換算レート表(レートチェック用)'!$C$8,VLOOKUP(D6,'換算レート表(レートチェック用)'!$B$9:$E$26,2,TRUE),IF(G6='換算レート表(レートチェック用)'!$D$8,VLOOKUP(D6,'換算レート表(レートチェック用)'!$B$9:$E$26,3,TRUE),IF(G6='換算レート表(レートチェック用)'!$E$8,VLOOKUP(D6,'換算レート表(レートチェック用)'!$B$9:$E$26,4,TRUE),IF(OR(G6="JPY",G6="円"),1,0)))))</f>
        <v>620.91999999999996</v>
      </c>
      <c r="I6" s="265">
        <f>ROUNDDOWN(F6*H6,0)</f>
        <v>310460</v>
      </c>
      <c r="K6" s="274" t="str">
        <f>IF(D6="","",IF(AND($L$2&lt;=D6,$L$3&gt;=D6),"○","×"))</f>
        <v>○</v>
      </c>
      <c r="L6" s="294"/>
      <c r="M6" s="268">
        <f>IF(F6="","",IF(G6='換算レート表(レートチェック用)'!$C$8,VLOOKUP(D6,'換算レート表(レートチェック用)'!$B$9:$E$26,2,TRUE),IF(G6='換算レート表(レートチェック用)'!$D$8,VLOOKUP(D6,'換算レート表(レートチェック用)'!$B$9:$E$26,3,TRUE),IF(G6='換算レート表(レートチェック用)'!$E$8,VLOOKUP(D6,'換算レート表(レートチェック用)'!$B$9:$E$26,4,TRUE),IF(OR(G6="JPY",G6="円"),1,0)))))</f>
        <v>620.91999999999996</v>
      </c>
      <c r="N6" s="269" t="str">
        <f>IF(F6="","",IF(H6=M6,"〇","×"))</f>
        <v>〇</v>
      </c>
      <c r="O6" s="271">
        <f>IF(F6="","",ROUNDDOWN(F6*M6,0))</f>
        <v>310460</v>
      </c>
      <c r="P6" s="272">
        <f>IF(F6="","",I6-O6)</f>
        <v>0</v>
      </c>
      <c r="Q6" s="258"/>
    </row>
    <row r="7" spans="1:17" ht="18" customHeight="1" x14ac:dyDescent="0.2">
      <c r="A7" s="139" t="s">
        <v>10</v>
      </c>
      <c r="B7" s="145">
        <v>2</v>
      </c>
      <c r="C7" s="146"/>
      <c r="D7" s="146"/>
      <c r="E7" s="148"/>
      <c r="F7" s="149"/>
      <c r="G7" s="150"/>
      <c r="H7" s="268" t="str">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
      </c>
      <c r="I7" s="151"/>
      <c r="K7" s="274" t="str">
        <f t="shared" ref="K7:K25" si="0">IF(D7="","",IF(AND($L$2&lt;=D7,$L$3&gt;=D7),"○","×"))</f>
        <v/>
      </c>
      <c r="L7" s="294"/>
      <c r="M7" s="268" t="str">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
      </c>
      <c r="N7" s="269" t="str">
        <f t="shared" ref="N7:N25" si="1">IF(F7="","",IF(H7=M7,"〇","×"))</f>
        <v/>
      </c>
      <c r="O7" s="271" t="str">
        <f t="shared" ref="O7:O25" si="2">IF(F7="","",ROUNDDOWN(F7*M7,0))</f>
        <v/>
      </c>
      <c r="P7" s="272" t="str">
        <f t="shared" ref="P7:P25" si="3">IF(F7="","",I7-O7)</f>
        <v/>
      </c>
      <c r="Q7" s="258"/>
    </row>
    <row r="8" spans="1:17" ht="18" customHeight="1" x14ac:dyDescent="0.2">
      <c r="A8" s="139" t="s">
        <v>10</v>
      </c>
      <c r="B8" s="145">
        <v>3</v>
      </c>
      <c r="C8" s="146"/>
      <c r="D8" s="146"/>
      <c r="E8" s="148"/>
      <c r="F8" s="149"/>
      <c r="G8" s="150"/>
      <c r="H8" s="268"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I8" s="151"/>
      <c r="J8" s="138"/>
      <c r="K8" s="274" t="str">
        <f t="shared" si="0"/>
        <v/>
      </c>
      <c r="L8" s="294"/>
      <c r="M8" s="268"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N8" s="269" t="str">
        <f t="shared" si="1"/>
        <v/>
      </c>
      <c r="O8" s="271" t="str">
        <f t="shared" si="2"/>
        <v/>
      </c>
      <c r="P8" s="272" t="str">
        <f t="shared" si="3"/>
        <v/>
      </c>
      <c r="Q8" s="258"/>
    </row>
    <row r="9" spans="1:17" ht="18" customHeight="1" x14ac:dyDescent="0.2">
      <c r="A9" s="139" t="s">
        <v>10</v>
      </c>
      <c r="B9" s="145">
        <v>4</v>
      </c>
      <c r="C9" s="146"/>
      <c r="D9" s="146"/>
      <c r="E9" s="152"/>
      <c r="F9" s="149"/>
      <c r="G9" s="150"/>
      <c r="H9" s="268"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I9" s="151"/>
      <c r="J9" s="138"/>
      <c r="K9" s="274" t="str">
        <f t="shared" si="0"/>
        <v/>
      </c>
      <c r="L9" s="294"/>
      <c r="M9" s="268"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N9" s="269" t="str">
        <f t="shared" si="1"/>
        <v/>
      </c>
      <c r="O9" s="271" t="str">
        <f t="shared" si="2"/>
        <v/>
      </c>
      <c r="P9" s="272" t="str">
        <f t="shared" si="3"/>
        <v/>
      </c>
      <c r="Q9" s="258"/>
    </row>
    <row r="10" spans="1:17" ht="18" customHeight="1" x14ac:dyDescent="0.2">
      <c r="A10" s="139" t="s">
        <v>10</v>
      </c>
      <c r="B10" s="145">
        <v>5</v>
      </c>
      <c r="C10" s="146"/>
      <c r="D10" s="146"/>
      <c r="E10" s="148"/>
      <c r="F10" s="149"/>
      <c r="G10" s="150"/>
      <c r="H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151"/>
      <c r="J10" s="41"/>
      <c r="K10" s="274" t="str">
        <f t="shared" si="0"/>
        <v/>
      </c>
      <c r="L10" s="294"/>
      <c r="M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N10" s="269" t="str">
        <f t="shared" si="1"/>
        <v/>
      </c>
      <c r="O10" s="271" t="str">
        <f t="shared" si="2"/>
        <v/>
      </c>
      <c r="P10" s="272" t="str">
        <f t="shared" si="3"/>
        <v/>
      </c>
      <c r="Q10" s="258"/>
    </row>
    <row r="11" spans="1:17" ht="18" customHeight="1" x14ac:dyDescent="0.2">
      <c r="A11" s="139" t="s">
        <v>10</v>
      </c>
      <c r="B11" s="145">
        <v>6</v>
      </c>
      <c r="C11" s="146"/>
      <c r="D11" s="146"/>
      <c r="E11" s="148"/>
      <c r="F11" s="149"/>
      <c r="G11" s="150"/>
      <c r="H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151"/>
      <c r="J11" s="41"/>
      <c r="K11" s="274" t="str">
        <f t="shared" si="0"/>
        <v/>
      </c>
      <c r="L11" s="294"/>
      <c r="M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N11" s="269" t="str">
        <f t="shared" si="1"/>
        <v/>
      </c>
      <c r="O11" s="271" t="str">
        <f t="shared" si="2"/>
        <v/>
      </c>
      <c r="P11" s="272" t="str">
        <f t="shared" si="3"/>
        <v/>
      </c>
      <c r="Q11" s="258"/>
    </row>
    <row r="12" spans="1:17" ht="18" customHeight="1" x14ac:dyDescent="0.2">
      <c r="A12" s="139" t="s">
        <v>10</v>
      </c>
      <c r="B12" s="145">
        <v>7</v>
      </c>
      <c r="C12" s="146"/>
      <c r="D12" s="146"/>
      <c r="E12" s="148"/>
      <c r="F12" s="149"/>
      <c r="G12" s="150"/>
      <c r="H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151"/>
      <c r="J12" s="41"/>
      <c r="K12" s="274" t="str">
        <f t="shared" si="0"/>
        <v/>
      </c>
      <c r="L12" s="294"/>
      <c r="M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N12" s="269" t="str">
        <f t="shared" si="1"/>
        <v/>
      </c>
      <c r="O12" s="271" t="str">
        <f t="shared" si="2"/>
        <v/>
      </c>
      <c r="P12" s="272" t="str">
        <f t="shared" si="3"/>
        <v/>
      </c>
      <c r="Q12" s="258"/>
    </row>
    <row r="13" spans="1:17" ht="18" customHeight="1" x14ac:dyDescent="0.2">
      <c r="A13" s="139" t="s">
        <v>10</v>
      </c>
      <c r="B13" s="145">
        <v>8</v>
      </c>
      <c r="C13" s="146"/>
      <c r="D13" s="146"/>
      <c r="E13" s="148"/>
      <c r="F13" s="149"/>
      <c r="G13" s="150"/>
      <c r="H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151"/>
      <c r="J13" s="41"/>
      <c r="K13" s="274" t="str">
        <f t="shared" si="0"/>
        <v/>
      </c>
      <c r="L13" s="294"/>
      <c r="M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N13" s="269" t="str">
        <f t="shared" si="1"/>
        <v/>
      </c>
      <c r="O13" s="271" t="str">
        <f t="shared" si="2"/>
        <v/>
      </c>
      <c r="P13" s="272" t="str">
        <f t="shared" si="3"/>
        <v/>
      </c>
      <c r="Q13" s="258"/>
    </row>
    <row r="14" spans="1:17" ht="18" customHeight="1" x14ac:dyDescent="0.2">
      <c r="A14" s="139" t="s">
        <v>10</v>
      </c>
      <c r="B14" s="145">
        <v>9</v>
      </c>
      <c r="C14" s="146"/>
      <c r="D14" s="146"/>
      <c r="E14" s="148"/>
      <c r="F14" s="149"/>
      <c r="G14" s="150"/>
      <c r="H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151"/>
      <c r="J14" s="41"/>
      <c r="K14" s="274" t="str">
        <f t="shared" si="0"/>
        <v/>
      </c>
      <c r="L14" s="294"/>
      <c r="M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N14" s="269" t="str">
        <f t="shared" si="1"/>
        <v/>
      </c>
      <c r="O14" s="271" t="str">
        <f t="shared" si="2"/>
        <v/>
      </c>
      <c r="P14" s="272" t="str">
        <f t="shared" si="3"/>
        <v/>
      </c>
      <c r="Q14" s="258"/>
    </row>
    <row r="15" spans="1:17" ht="18" customHeight="1" x14ac:dyDescent="0.2">
      <c r="A15" s="139" t="s">
        <v>10</v>
      </c>
      <c r="B15" s="145">
        <v>10</v>
      </c>
      <c r="C15" s="146"/>
      <c r="D15" s="146"/>
      <c r="E15" s="148"/>
      <c r="F15" s="149"/>
      <c r="G15" s="150"/>
      <c r="H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151"/>
      <c r="J15" s="41"/>
      <c r="K15" s="274" t="str">
        <f t="shared" si="0"/>
        <v/>
      </c>
      <c r="L15" s="294"/>
      <c r="M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N15" s="269" t="str">
        <f t="shared" si="1"/>
        <v/>
      </c>
      <c r="O15" s="271" t="str">
        <f t="shared" si="2"/>
        <v/>
      </c>
      <c r="P15" s="272" t="str">
        <f t="shared" si="3"/>
        <v/>
      </c>
      <c r="Q15" s="258"/>
    </row>
    <row r="16" spans="1:17" ht="18" customHeight="1" x14ac:dyDescent="0.2">
      <c r="A16" s="139" t="s">
        <v>10</v>
      </c>
      <c r="B16" s="145">
        <v>11</v>
      </c>
      <c r="C16" s="146"/>
      <c r="D16" s="146"/>
      <c r="E16" s="148"/>
      <c r="F16" s="149"/>
      <c r="G16" s="150"/>
      <c r="H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151"/>
      <c r="J16" s="41"/>
      <c r="K16" s="274" t="str">
        <f t="shared" si="0"/>
        <v/>
      </c>
      <c r="L16" s="294"/>
      <c r="M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N16" s="269" t="str">
        <f t="shared" si="1"/>
        <v/>
      </c>
      <c r="O16" s="271" t="str">
        <f t="shared" si="2"/>
        <v/>
      </c>
      <c r="P16" s="272" t="str">
        <f t="shared" si="3"/>
        <v/>
      </c>
      <c r="Q16" s="258"/>
    </row>
    <row r="17" spans="1:17" ht="18" customHeight="1" x14ac:dyDescent="0.2">
      <c r="A17" s="139" t="s">
        <v>10</v>
      </c>
      <c r="B17" s="145">
        <v>12</v>
      </c>
      <c r="C17" s="146"/>
      <c r="D17" s="146"/>
      <c r="E17" s="148"/>
      <c r="F17" s="149"/>
      <c r="G17" s="150"/>
      <c r="H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151"/>
      <c r="J17" s="41"/>
      <c r="K17" s="274" t="str">
        <f t="shared" si="0"/>
        <v/>
      </c>
      <c r="L17" s="294"/>
      <c r="M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N17" s="269" t="str">
        <f t="shared" si="1"/>
        <v/>
      </c>
      <c r="O17" s="271" t="str">
        <f t="shared" si="2"/>
        <v/>
      </c>
      <c r="P17" s="272" t="str">
        <f t="shared" si="3"/>
        <v/>
      </c>
      <c r="Q17" s="258"/>
    </row>
    <row r="18" spans="1:17" ht="18" customHeight="1" x14ac:dyDescent="0.2">
      <c r="A18" s="139" t="s">
        <v>10</v>
      </c>
      <c r="B18" s="145">
        <v>13</v>
      </c>
      <c r="C18" s="146"/>
      <c r="D18" s="146"/>
      <c r="E18" s="148"/>
      <c r="F18" s="149"/>
      <c r="G18" s="150"/>
      <c r="H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151"/>
      <c r="J18" s="41"/>
      <c r="K18" s="274" t="str">
        <f t="shared" si="0"/>
        <v/>
      </c>
      <c r="L18" s="294"/>
      <c r="M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N18" s="269" t="str">
        <f t="shared" si="1"/>
        <v/>
      </c>
      <c r="O18" s="271" t="str">
        <f t="shared" si="2"/>
        <v/>
      </c>
      <c r="P18" s="272" t="str">
        <f t="shared" si="3"/>
        <v/>
      </c>
      <c r="Q18" s="258"/>
    </row>
    <row r="19" spans="1:17" ht="18" customHeight="1" x14ac:dyDescent="0.2">
      <c r="A19" s="139" t="s">
        <v>10</v>
      </c>
      <c r="B19" s="145">
        <v>14</v>
      </c>
      <c r="C19" s="146"/>
      <c r="D19" s="146"/>
      <c r="E19" s="148"/>
      <c r="F19" s="149"/>
      <c r="G19" s="150"/>
      <c r="H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151"/>
      <c r="J19" s="41"/>
      <c r="K19" s="274" t="str">
        <f t="shared" si="0"/>
        <v/>
      </c>
      <c r="L19" s="294"/>
      <c r="M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N19" s="269" t="str">
        <f t="shared" si="1"/>
        <v/>
      </c>
      <c r="O19" s="271" t="str">
        <f t="shared" si="2"/>
        <v/>
      </c>
      <c r="P19" s="272" t="str">
        <f t="shared" si="3"/>
        <v/>
      </c>
      <c r="Q19" s="258"/>
    </row>
    <row r="20" spans="1:17" ht="18" customHeight="1" x14ac:dyDescent="0.2">
      <c r="A20" s="139" t="s">
        <v>10</v>
      </c>
      <c r="B20" s="145">
        <v>15</v>
      </c>
      <c r="C20" s="146"/>
      <c r="D20" s="146"/>
      <c r="E20" s="148"/>
      <c r="F20" s="149"/>
      <c r="G20" s="150"/>
      <c r="H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151"/>
      <c r="J20" s="41"/>
      <c r="K20" s="274" t="str">
        <f t="shared" si="0"/>
        <v/>
      </c>
      <c r="L20" s="294"/>
      <c r="M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N20" s="269" t="str">
        <f t="shared" si="1"/>
        <v/>
      </c>
      <c r="O20" s="271" t="str">
        <f t="shared" si="2"/>
        <v/>
      </c>
      <c r="P20" s="272" t="str">
        <f t="shared" si="3"/>
        <v/>
      </c>
      <c r="Q20" s="258"/>
    </row>
    <row r="21" spans="1:17" ht="18" customHeight="1" x14ac:dyDescent="0.2">
      <c r="A21" s="139" t="s">
        <v>10</v>
      </c>
      <c r="B21" s="145">
        <v>16</v>
      </c>
      <c r="C21" s="146"/>
      <c r="D21" s="146"/>
      <c r="E21" s="148"/>
      <c r="F21" s="149"/>
      <c r="G21" s="150"/>
      <c r="H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151"/>
      <c r="J21" s="41"/>
      <c r="K21" s="274" t="str">
        <f t="shared" si="0"/>
        <v/>
      </c>
      <c r="L21" s="294"/>
      <c r="M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N21" s="269" t="str">
        <f t="shared" si="1"/>
        <v/>
      </c>
      <c r="O21" s="271" t="str">
        <f t="shared" si="2"/>
        <v/>
      </c>
      <c r="P21" s="272" t="str">
        <f t="shared" si="3"/>
        <v/>
      </c>
      <c r="Q21" s="258"/>
    </row>
    <row r="22" spans="1:17" ht="18" customHeight="1" x14ac:dyDescent="0.2">
      <c r="A22" s="139" t="s">
        <v>10</v>
      </c>
      <c r="B22" s="145">
        <v>17</v>
      </c>
      <c r="C22" s="146"/>
      <c r="D22" s="146"/>
      <c r="E22" s="148"/>
      <c r="F22" s="149"/>
      <c r="G22" s="150"/>
      <c r="H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151"/>
      <c r="J22" s="41"/>
      <c r="K22" s="274" t="str">
        <f t="shared" si="0"/>
        <v/>
      </c>
      <c r="L22" s="294"/>
      <c r="M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N22" s="269" t="str">
        <f t="shared" si="1"/>
        <v/>
      </c>
      <c r="O22" s="271" t="str">
        <f t="shared" si="2"/>
        <v/>
      </c>
      <c r="P22" s="272" t="str">
        <f t="shared" si="3"/>
        <v/>
      </c>
      <c r="Q22" s="258"/>
    </row>
    <row r="23" spans="1:17" ht="18" customHeight="1" x14ac:dyDescent="0.2">
      <c r="A23" s="139" t="s">
        <v>10</v>
      </c>
      <c r="B23" s="145">
        <v>18</v>
      </c>
      <c r="C23" s="146"/>
      <c r="D23" s="146"/>
      <c r="E23" s="148"/>
      <c r="F23" s="149"/>
      <c r="G23" s="150"/>
      <c r="H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151"/>
      <c r="J23" s="41"/>
      <c r="K23" s="274" t="str">
        <f t="shared" si="0"/>
        <v/>
      </c>
      <c r="L23" s="294"/>
      <c r="M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N23" s="269" t="str">
        <f t="shared" si="1"/>
        <v/>
      </c>
      <c r="O23" s="271" t="str">
        <f t="shared" si="2"/>
        <v/>
      </c>
      <c r="P23" s="272" t="str">
        <f t="shared" si="3"/>
        <v/>
      </c>
      <c r="Q23" s="258"/>
    </row>
    <row r="24" spans="1:17" ht="18" customHeight="1" x14ac:dyDescent="0.2">
      <c r="A24" s="139" t="s">
        <v>10</v>
      </c>
      <c r="B24" s="145">
        <v>19</v>
      </c>
      <c r="C24" s="146"/>
      <c r="D24" s="146"/>
      <c r="E24" s="148"/>
      <c r="F24" s="149"/>
      <c r="G24" s="150"/>
      <c r="H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151"/>
      <c r="J24" s="41"/>
      <c r="K24" s="274" t="str">
        <f t="shared" si="0"/>
        <v/>
      </c>
      <c r="L24" s="294"/>
      <c r="M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N24" s="269" t="str">
        <f t="shared" si="1"/>
        <v/>
      </c>
      <c r="O24" s="271" t="str">
        <f t="shared" si="2"/>
        <v/>
      </c>
      <c r="P24" s="272" t="str">
        <f t="shared" si="3"/>
        <v/>
      </c>
      <c r="Q24" s="258"/>
    </row>
    <row r="25" spans="1:17" ht="18" customHeight="1" x14ac:dyDescent="0.2">
      <c r="A25" s="139" t="s">
        <v>10</v>
      </c>
      <c r="B25" s="145">
        <v>20</v>
      </c>
      <c r="C25" s="146"/>
      <c r="D25" s="233">
        <v>44953</v>
      </c>
      <c r="E25" s="142"/>
      <c r="F25" s="264">
        <v>500</v>
      </c>
      <c r="G25" s="267" t="s">
        <v>269</v>
      </c>
      <c r="H25" s="268">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620.91999999999996</v>
      </c>
      <c r="I25" s="265">
        <f>ROUNDDOWN(F25*H25,0)</f>
        <v>310460</v>
      </c>
      <c r="J25" s="41"/>
      <c r="K25" s="274" t="str">
        <f t="shared" si="0"/>
        <v>○</v>
      </c>
      <c r="L25" s="294"/>
      <c r="M25" s="268">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620.91999999999996</v>
      </c>
      <c r="N25" s="269" t="str">
        <f t="shared" si="1"/>
        <v>〇</v>
      </c>
      <c r="O25" s="271">
        <f t="shared" si="2"/>
        <v>310460</v>
      </c>
      <c r="P25" s="272">
        <f t="shared" si="3"/>
        <v>0</v>
      </c>
      <c r="Q25" s="258"/>
    </row>
    <row r="26" spans="1:17" ht="18" customHeight="1" x14ac:dyDescent="0.2">
      <c r="A26" s="340" t="s">
        <v>127</v>
      </c>
      <c r="B26" s="341"/>
      <c r="C26" s="341"/>
      <c r="D26" s="341"/>
      <c r="E26" s="341"/>
      <c r="F26" s="341"/>
      <c r="G26" s="341"/>
      <c r="H26" s="341"/>
      <c r="I26" s="182">
        <f>SUM(I6:I25)</f>
        <v>620920</v>
      </c>
      <c r="J26" s="41"/>
      <c r="K26" s="192"/>
      <c r="L26" s="192"/>
      <c r="M26" s="192"/>
      <c r="N26" s="192"/>
      <c r="O26" s="192"/>
      <c r="P26" s="192"/>
      <c r="Q26" s="192"/>
    </row>
    <row r="27" spans="1:17" ht="18" customHeight="1" x14ac:dyDescent="0.2">
      <c r="A27" s="340" t="s">
        <v>128</v>
      </c>
      <c r="B27" s="341"/>
      <c r="C27" s="341"/>
      <c r="D27" s="341"/>
      <c r="E27" s="341"/>
      <c r="F27" s="341"/>
      <c r="G27" s="341"/>
      <c r="H27" s="341"/>
      <c r="I27" s="163">
        <v>0</v>
      </c>
      <c r="J27" s="41"/>
      <c r="K27" s="192"/>
      <c r="L27" s="192"/>
      <c r="M27" s="192"/>
      <c r="N27" s="192"/>
      <c r="O27" s="192"/>
      <c r="P27" s="192"/>
      <c r="Q27" s="192"/>
    </row>
    <row r="28" spans="1:17" ht="18" customHeight="1" thickBot="1" x14ac:dyDescent="0.25">
      <c r="A28" s="336" t="s">
        <v>130</v>
      </c>
      <c r="B28" s="337"/>
      <c r="C28" s="337"/>
      <c r="D28" s="337"/>
      <c r="E28" s="337"/>
      <c r="F28" s="337"/>
      <c r="G28" s="337"/>
      <c r="H28" s="337"/>
      <c r="I28" s="160">
        <v>0</v>
      </c>
      <c r="J28" s="41"/>
      <c r="K28" s="192"/>
      <c r="L28" s="192"/>
      <c r="M28" s="192"/>
      <c r="N28" s="192"/>
      <c r="O28" s="192"/>
      <c r="P28" s="192"/>
      <c r="Q28" s="192"/>
    </row>
    <row r="29" spans="1:17" ht="18" customHeight="1" thickTop="1" x14ac:dyDescent="0.2">
      <c r="C29" s="196"/>
      <c r="D29" s="196"/>
      <c r="E29" s="197"/>
      <c r="F29" s="198"/>
      <c r="G29" s="199"/>
      <c r="H29" s="199"/>
      <c r="I29" s="198"/>
      <c r="J29" s="41"/>
      <c r="K29" s="192"/>
      <c r="L29" s="192"/>
      <c r="M29" s="192"/>
      <c r="N29" s="192"/>
      <c r="O29" s="192"/>
      <c r="P29" s="192"/>
      <c r="Q29" s="192"/>
    </row>
    <row r="30" spans="1:17" ht="18" customHeight="1" x14ac:dyDescent="0.2">
      <c r="A30" s="373" t="s">
        <v>20</v>
      </c>
      <c r="B30" s="373"/>
      <c r="C30" s="373"/>
      <c r="D30" s="373"/>
      <c r="E30" s="373"/>
      <c r="J30" s="41"/>
      <c r="K30" s="192"/>
      <c r="L30" s="192"/>
      <c r="M30" s="192"/>
      <c r="N30" s="192"/>
      <c r="O30" s="192"/>
      <c r="P30" s="192"/>
      <c r="Q30" s="192"/>
    </row>
    <row r="31" spans="1:17" ht="18" customHeight="1" x14ac:dyDescent="0.2">
      <c r="J31" s="41"/>
      <c r="K31" s="192"/>
      <c r="L31" s="192"/>
      <c r="M31" s="192"/>
      <c r="N31" s="192"/>
      <c r="O31" s="192"/>
      <c r="P31" s="192"/>
      <c r="Q31" s="192"/>
    </row>
    <row r="32" spans="1:17" ht="18" customHeight="1" x14ac:dyDescent="0.2">
      <c r="K32" s="192"/>
      <c r="L32" s="192"/>
      <c r="M32" s="192"/>
      <c r="N32" s="192"/>
      <c r="O32" s="192"/>
      <c r="P32" s="192"/>
      <c r="Q32" s="192"/>
    </row>
    <row r="33" spans="10:17" ht="18" customHeight="1" x14ac:dyDescent="0.2">
      <c r="J33" s="138"/>
      <c r="K33" s="192"/>
      <c r="L33" s="192"/>
      <c r="M33" s="192"/>
      <c r="N33" s="192"/>
      <c r="O33" s="192"/>
      <c r="P33" s="192"/>
      <c r="Q33" s="192"/>
    </row>
    <row r="34" spans="10:17" ht="18" customHeight="1" x14ac:dyDescent="0.2">
      <c r="J34" s="138"/>
      <c r="K34" s="192"/>
      <c r="L34" s="192"/>
      <c r="M34" s="192"/>
      <c r="N34" s="192"/>
      <c r="O34" s="192"/>
      <c r="P34" s="192"/>
      <c r="Q34" s="192"/>
    </row>
    <row r="35" spans="10:17" ht="18" customHeight="1" x14ac:dyDescent="0.2">
      <c r="J35" s="41"/>
      <c r="K35" s="192"/>
      <c r="L35" s="192"/>
      <c r="M35" s="192"/>
      <c r="N35" s="192"/>
      <c r="O35" s="192"/>
      <c r="P35" s="192"/>
      <c r="Q35" s="192"/>
    </row>
    <row r="36" spans="10:17" ht="18" customHeight="1" x14ac:dyDescent="0.2">
      <c r="J36" s="41"/>
      <c r="K36" s="192"/>
      <c r="L36" s="192"/>
      <c r="M36" s="192"/>
      <c r="N36" s="192"/>
      <c r="O36" s="192"/>
      <c r="P36" s="192"/>
      <c r="Q36" s="192"/>
    </row>
    <row r="37" spans="10:17" ht="18" customHeight="1" x14ac:dyDescent="0.2">
      <c r="J37" s="41"/>
      <c r="K37" s="192"/>
      <c r="L37" s="192"/>
      <c r="M37" s="192"/>
      <c r="N37" s="192"/>
      <c r="O37" s="192"/>
      <c r="P37" s="192"/>
      <c r="Q37" s="192"/>
    </row>
    <row r="38" spans="10:17" ht="18" customHeight="1" x14ac:dyDescent="0.2">
      <c r="J38" s="41"/>
      <c r="K38" s="192"/>
      <c r="L38" s="192"/>
      <c r="M38" s="192"/>
      <c r="N38" s="192"/>
      <c r="O38" s="192"/>
      <c r="P38" s="192"/>
      <c r="Q38" s="192"/>
    </row>
    <row r="39" spans="10:17" ht="18" customHeight="1" x14ac:dyDescent="0.2">
      <c r="J39" s="41"/>
      <c r="K39" s="192"/>
      <c r="L39" s="192"/>
      <c r="M39" s="192"/>
      <c r="N39" s="192"/>
      <c r="O39" s="192"/>
      <c r="P39" s="192"/>
      <c r="Q39" s="192"/>
    </row>
    <row r="40" spans="10:17" ht="18" customHeight="1" x14ac:dyDescent="0.2">
      <c r="J40" s="41"/>
      <c r="K40" s="192"/>
      <c r="L40" s="192"/>
      <c r="M40" s="192"/>
      <c r="N40" s="192"/>
      <c r="O40" s="192"/>
      <c r="P40" s="192"/>
      <c r="Q40" s="192"/>
    </row>
    <row r="41" spans="10:17" ht="18" customHeight="1" x14ac:dyDescent="0.2">
      <c r="J41" s="41"/>
      <c r="K41" s="192"/>
      <c r="L41" s="192"/>
      <c r="M41" s="192"/>
      <c r="N41" s="192"/>
      <c r="O41" s="192"/>
      <c r="P41" s="192"/>
      <c r="Q41" s="192"/>
    </row>
    <row r="42" spans="10:17" ht="18" customHeight="1" x14ac:dyDescent="0.2">
      <c r="J42" s="41"/>
      <c r="K42" s="192"/>
      <c r="L42" s="192"/>
      <c r="M42" s="192"/>
      <c r="N42" s="192"/>
      <c r="O42" s="192"/>
      <c r="P42" s="192"/>
      <c r="Q42" s="192"/>
    </row>
    <row r="43" spans="10:17" ht="18" customHeight="1" x14ac:dyDescent="0.2">
      <c r="J43" s="41"/>
      <c r="K43" s="192"/>
      <c r="L43" s="192"/>
      <c r="M43" s="192"/>
      <c r="N43" s="192"/>
      <c r="O43" s="192"/>
      <c r="P43" s="192"/>
      <c r="Q43" s="192"/>
    </row>
    <row r="44" spans="10:17" ht="18" customHeight="1" x14ac:dyDescent="0.2">
      <c r="J44" s="41"/>
      <c r="K44" s="192"/>
      <c r="L44" s="192"/>
      <c r="M44" s="192"/>
      <c r="N44" s="192"/>
      <c r="O44" s="192"/>
      <c r="P44" s="192"/>
      <c r="Q44" s="192"/>
    </row>
    <row r="45" spans="10:17" ht="18" customHeight="1" x14ac:dyDescent="0.2">
      <c r="J45" s="41"/>
      <c r="K45" s="192"/>
      <c r="L45" s="192"/>
      <c r="M45" s="192"/>
      <c r="N45" s="192"/>
      <c r="O45" s="192"/>
      <c r="P45" s="192"/>
      <c r="Q45" s="192"/>
    </row>
    <row r="46" spans="10:17" ht="18" customHeight="1" x14ac:dyDescent="0.2">
      <c r="J46" s="41"/>
      <c r="K46" s="192"/>
      <c r="L46" s="192"/>
      <c r="M46" s="192"/>
      <c r="N46" s="192"/>
      <c r="O46" s="192"/>
      <c r="P46" s="192"/>
      <c r="Q46" s="192"/>
    </row>
    <row r="47" spans="10:17" ht="18" customHeight="1" x14ac:dyDescent="0.2">
      <c r="J47" s="41"/>
      <c r="K47" s="192"/>
      <c r="L47" s="192"/>
      <c r="M47" s="192"/>
      <c r="N47" s="192"/>
      <c r="O47" s="192"/>
      <c r="P47" s="192"/>
      <c r="Q47" s="192"/>
    </row>
    <row r="48" spans="10:17" ht="18" customHeight="1" x14ac:dyDescent="0.2">
      <c r="J48" s="41"/>
      <c r="K48" s="192"/>
      <c r="L48" s="192"/>
      <c r="M48" s="192"/>
      <c r="N48" s="192"/>
      <c r="O48" s="192"/>
      <c r="P48" s="192"/>
      <c r="Q48" s="192"/>
    </row>
    <row r="49" spans="10:17" ht="18" customHeight="1" x14ac:dyDescent="0.2">
      <c r="J49" s="41"/>
      <c r="K49" s="192"/>
      <c r="L49" s="192"/>
      <c r="M49" s="192"/>
      <c r="N49" s="192"/>
      <c r="O49" s="192"/>
      <c r="P49" s="192"/>
      <c r="Q49" s="192"/>
    </row>
    <row r="50" spans="10:17" ht="18" customHeight="1" x14ac:dyDescent="0.2">
      <c r="J50" s="41"/>
      <c r="K50" s="192"/>
      <c r="L50" s="192"/>
      <c r="M50" s="192"/>
      <c r="N50" s="192"/>
      <c r="O50" s="192"/>
      <c r="P50" s="192"/>
      <c r="Q50" s="192"/>
    </row>
    <row r="51" spans="10:17" ht="18" customHeight="1" x14ac:dyDescent="0.2">
      <c r="J51" s="41"/>
      <c r="K51" s="192"/>
      <c r="L51" s="192"/>
      <c r="M51" s="192"/>
      <c r="N51" s="192"/>
      <c r="O51" s="192"/>
      <c r="P51" s="192"/>
      <c r="Q51" s="192"/>
    </row>
    <row r="52" spans="10:17" ht="18" customHeight="1" x14ac:dyDescent="0.2">
      <c r="J52" s="41"/>
      <c r="K52" s="192"/>
      <c r="L52" s="192"/>
      <c r="M52" s="192"/>
      <c r="N52" s="192"/>
      <c r="O52" s="192"/>
      <c r="P52" s="192"/>
      <c r="Q52" s="192"/>
    </row>
    <row r="53" spans="10:17" ht="18" customHeight="1" x14ac:dyDescent="0.2">
      <c r="J53" s="41"/>
      <c r="K53" s="192"/>
      <c r="L53" s="192"/>
      <c r="M53" s="192"/>
      <c r="N53" s="192"/>
      <c r="O53" s="192"/>
      <c r="P53" s="192"/>
      <c r="Q53" s="192"/>
    </row>
    <row r="54" spans="10:17" ht="18" customHeight="1" x14ac:dyDescent="0.2">
      <c r="J54" s="41"/>
      <c r="K54" s="192"/>
      <c r="L54" s="192"/>
      <c r="M54" s="192"/>
      <c r="N54" s="192"/>
      <c r="O54" s="192"/>
      <c r="P54" s="192"/>
      <c r="Q54" s="192"/>
    </row>
    <row r="55" spans="10:17" ht="18" customHeight="1" x14ac:dyDescent="0.2">
      <c r="J55" s="41"/>
      <c r="K55" s="192"/>
      <c r="L55" s="192"/>
      <c r="M55" s="192"/>
      <c r="N55" s="192"/>
      <c r="O55" s="192"/>
      <c r="P55" s="192"/>
      <c r="Q55" s="192"/>
    </row>
    <row r="56" spans="10:17" ht="18" customHeight="1" x14ac:dyDescent="0.2">
      <c r="J56" s="41"/>
      <c r="K56" s="192"/>
      <c r="L56" s="192"/>
      <c r="M56" s="192"/>
      <c r="N56" s="192"/>
      <c r="O56" s="192"/>
      <c r="P56" s="192"/>
      <c r="Q56" s="192"/>
    </row>
    <row r="57" spans="10:17" ht="18" customHeight="1" x14ac:dyDescent="0.2">
      <c r="J57" s="41"/>
      <c r="K57" s="192"/>
      <c r="L57" s="192"/>
      <c r="M57" s="192"/>
      <c r="N57" s="192"/>
      <c r="O57" s="192"/>
      <c r="P57" s="192"/>
      <c r="Q57" s="192"/>
    </row>
    <row r="58" spans="10:17" ht="18" customHeight="1" x14ac:dyDescent="0.2">
      <c r="K58" s="192"/>
      <c r="L58" s="192"/>
      <c r="M58" s="192"/>
      <c r="N58" s="192"/>
      <c r="O58" s="192"/>
      <c r="P58" s="192"/>
      <c r="Q58" s="192"/>
    </row>
    <row r="59" spans="10:17" ht="18" customHeight="1" x14ac:dyDescent="0.2">
      <c r="K59" s="192"/>
      <c r="L59" s="192"/>
      <c r="M59" s="192"/>
      <c r="N59" s="192"/>
      <c r="O59" s="192"/>
      <c r="P59" s="192"/>
      <c r="Q59" s="192"/>
    </row>
    <row r="60" spans="10:17" ht="18" customHeight="1" x14ac:dyDescent="0.2">
      <c r="K60" s="192"/>
      <c r="L60" s="192"/>
      <c r="M60" s="192"/>
      <c r="N60" s="192"/>
      <c r="O60" s="192"/>
      <c r="P60" s="192"/>
      <c r="Q60" s="192"/>
    </row>
    <row r="61" spans="10:17" ht="18" customHeight="1" x14ac:dyDescent="0.2">
      <c r="K61" s="192"/>
      <c r="L61" s="192"/>
      <c r="M61" s="192"/>
      <c r="N61" s="192"/>
      <c r="O61" s="192"/>
      <c r="P61" s="192"/>
      <c r="Q61" s="192"/>
    </row>
    <row r="62" spans="10:17" ht="18" customHeight="1" x14ac:dyDescent="0.2">
      <c r="K62" s="192"/>
      <c r="L62" s="192"/>
      <c r="M62" s="192"/>
      <c r="N62" s="192"/>
      <c r="O62" s="192"/>
      <c r="P62" s="192"/>
      <c r="Q62" s="192"/>
    </row>
    <row r="63" spans="10:17" ht="18" customHeight="1" x14ac:dyDescent="0.2">
      <c r="K63" s="192"/>
      <c r="L63" s="192"/>
      <c r="M63" s="192"/>
      <c r="N63" s="192"/>
      <c r="O63" s="192"/>
      <c r="P63" s="192"/>
      <c r="Q63" s="192"/>
    </row>
    <row r="64" spans="10:17" ht="18" customHeight="1" x14ac:dyDescent="0.2">
      <c r="K64" s="192"/>
      <c r="L64" s="192"/>
      <c r="M64" s="192"/>
      <c r="N64" s="192"/>
      <c r="O64" s="192"/>
      <c r="P64" s="192"/>
      <c r="Q64" s="192"/>
    </row>
    <row r="65" spans="11:17" ht="18" customHeight="1" x14ac:dyDescent="0.2">
      <c r="K65" s="192"/>
      <c r="L65" s="192"/>
      <c r="M65" s="192"/>
      <c r="N65" s="192"/>
      <c r="O65" s="192"/>
      <c r="P65" s="192"/>
      <c r="Q65" s="192"/>
    </row>
    <row r="66" spans="11:17" ht="18" customHeight="1" x14ac:dyDescent="0.2">
      <c r="K66" s="192"/>
      <c r="L66" s="192"/>
      <c r="M66" s="192"/>
      <c r="N66" s="192"/>
      <c r="O66" s="192"/>
      <c r="P66" s="192"/>
      <c r="Q66" s="192"/>
    </row>
    <row r="67" spans="11:17" ht="18" customHeight="1" x14ac:dyDescent="0.2">
      <c r="K67" s="192"/>
      <c r="L67" s="192"/>
      <c r="M67" s="192"/>
      <c r="N67" s="192"/>
      <c r="O67" s="192"/>
      <c r="P67" s="192"/>
      <c r="Q67" s="192"/>
    </row>
    <row r="68" spans="11:17" ht="18" customHeight="1" x14ac:dyDescent="0.2">
      <c r="K68" s="192"/>
      <c r="L68" s="192"/>
      <c r="M68" s="192"/>
      <c r="N68" s="192"/>
      <c r="O68" s="192"/>
      <c r="P68" s="192"/>
      <c r="Q68" s="192"/>
    </row>
    <row r="69" spans="11:17" ht="18" customHeight="1" x14ac:dyDescent="0.2">
      <c r="K69" s="192"/>
      <c r="L69" s="192"/>
      <c r="M69" s="192"/>
      <c r="N69" s="192"/>
      <c r="O69" s="192"/>
      <c r="P69" s="192"/>
      <c r="Q69" s="192"/>
    </row>
    <row r="70" spans="11:17" ht="18" customHeight="1" x14ac:dyDescent="0.2">
      <c r="K70" s="192"/>
      <c r="L70" s="192"/>
      <c r="M70" s="192"/>
      <c r="N70" s="192"/>
      <c r="O70" s="192"/>
      <c r="P70" s="192"/>
      <c r="Q70" s="192"/>
    </row>
    <row r="71" spans="11:17" ht="18" customHeight="1" x14ac:dyDescent="0.2">
      <c r="K71" s="192"/>
      <c r="L71" s="192"/>
      <c r="M71" s="192"/>
      <c r="N71" s="192"/>
      <c r="O71" s="192"/>
      <c r="P71" s="192"/>
      <c r="Q71" s="192"/>
    </row>
    <row r="72" spans="11:17" ht="18" customHeight="1" x14ac:dyDescent="0.2">
      <c r="K72" s="192"/>
      <c r="L72" s="192"/>
      <c r="M72" s="192"/>
      <c r="N72" s="192"/>
      <c r="O72" s="192"/>
      <c r="P72" s="192"/>
      <c r="Q72" s="192"/>
    </row>
    <row r="73" spans="11:17" ht="18" customHeight="1" x14ac:dyDescent="0.2">
      <c r="K73" s="192"/>
      <c r="L73" s="192"/>
      <c r="M73" s="192"/>
      <c r="N73" s="192"/>
      <c r="O73" s="192"/>
      <c r="P73" s="192"/>
      <c r="Q73" s="192"/>
    </row>
    <row r="74" spans="11:17" ht="18" customHeight="1" x14ac:dyDescent="0.2">
      <c r="K74" s="192"/>
      <c r="L74" s="192"/>
      <c r="M74" s="192"/>
      <c r="N74" s="192"/>
      <c r="O74" s="192"/>
      <c r="P74" s="192"/>
      <c r="Q74" s="192"/>
    </row>
    <row r="75" spans="11:17" ht="18" customHeight="1" x14ac:dyDescent="0.2">
      <c r="K75" s="192"/>
      <c r="L75" s="192"/>
      <c r="M75" s="192"/>
      <c r="N75" s="192"/>
      <c r="O75" s="192"/>
      <c r="P75" s="192"/>
      <c r="Q75" s="192"/>
    </row>
    <row r="76" spans="11:17" ht="18" customHeight="1" x14ac:dyDescent="0.2">
      <c r="K76" s="192"/>
      <c r="L76" s="192"/>
      <c r="M76" s="192"/>
      <c r="N76" s="192"/>
      <c r="O76" s="192"/>
      <c r="P76" s="192"/>
      <c r="Q76" s="192"/>
    </row>
    <row r="77" spans="11:17" ht="18" customHeight="1" x14ac:dyDescent="0.2">
      <c r="K77" s="192"/>
      <c r="L77" s="192"/>
      <c r="M77" s="192"/>
      <c r="N77" s="192"/>
      <c r="O77" s="192"/>
      <c r="P77" s="192"/>
      <c r="Q77" s="192"/>
    </row>
    <row r="78" spans="11:17" ht="18" customHeight="1" x14ac:dyDescent="0.2">
      <c r="K78" s="192"/>
      <c r="L78" s="192"/>
      <c r="M78" s="192"/>
      <c r="N78" s="192"/>
      <c r="O78" s="192"/>
      <c r="P78" s="192"/>
      <c r="Q78" s="192"/>
    </row>
    <row r="79" spans="11:17" ht="18" customHeight="1" x14ac:dyDescent="0.2">
      <c r="K79" s="192"/>
      <c r="L79" s="192"/>
      <c r="M79" s="192"/>
      <c r="N79" s="192"/>
      <c r="O79" s="192"/>
      <c r="P79" s="192"/>
      <c r="Q79" s="192"/>
    </row>
    <row r="80" spans="11:17" ht="18" customHeight="1" x14ac:dyDescent="0.2">
      <c r="K80" s="192"/>
      <c r="L80" s="192"/>
      <c r="M80" s="192"/>
      <c r="N80" s="192"/>
      <c r="O80" s="192"/>
      <c r="P80" s="192"/>
      <c r="Q80" s="192"/>
    </row>
    <row r="81" spans="11:17" ht="18" customHeight="1" x14ac:dyDescent="0.2">
      <c r="K81" s="192"/>
      <c r="L81" s="192"/>
      <c r="M81" s="192"/>
      <c r="N81" s="192"/>
      <c r="O81" s="192"/>
      <c r="P81" s="192"/>
      <c r="Q81" s="192"/>
    </row>
    <row r="82" spans="11:17" ht="18" customHeight="1" x14ac:dyDescent="0.2">
      <c r="K82" s="192"/>
      <c r="L82" s="192"/>
      <c r="M82" s="192"/>
      <c r="N82" s="192"/>
      <c r="O82" s="192"/>
      <c r="P82" s="192"/>
      <c r="Q82" s="192"/>
    </row>
    <row r="83" spans="11:17" ht="18" customHeight="1" x14ac:dyDescent="0.2">
      <c r="K83" s="192"/>
      <c r="L83" s="192"/>
      <c r="M83" s="192"/>
      <c r="N83" s="192"/>
      <c r="O83" s="192"/>
      <c r="P83" s="192"/>
      <c r="Q83" s="192"/>
    </row>
    <row r="84" spans="11:17" ht="18" customHeight="1" x14ac:dyDescent="0.2">
      <c r="K84" s="192"/>
      <c r="L84" s="192"/>
      <c r="M84" s="192"/>
      <c r="N84" s="192"/>
      <c r="O84" s="192"/>
      <c r="P84" s="192"/>
      <c r="Q84" s="192"/>
    </row>
    <row r="85" spans="11:17" ht="18" customHeight="1" x14ac:dyDescent="0.2">
      <c r="K85" s="192"/>
      <c r="L85" s="192"/>
      <c r="M85" s="192"/>
      <c r="N85" s="192"/>
      <c r="O85" s="192"/>
      <c r="P85" s="192"/>
      <c r="Q85" s="192"/>
    </row>
    <row r="86" spans="11:17" ht="18" customHeight="1" x14ac:dyDescent="0.2">
      <c r="K86" s="192"/>
      <c r="L86" s="192"/>
      <c r="M86" s="192"/>
      <c r="N86" s="192"/>
      <c r="O86" s="192"/>
      <c r="P86" s="192"/>
      <c r="Q86" s="192"/>
    </row>
    <row r="87" spans="11:17" ht="18" customHeight="1" x14ac:dyDescent="0.2">
      <c r="K87" s="192"/>
      <c r="L87" s="192"/>
      <c r="M87" s="192"/>
      <c r="N87" s="192"/>
      <c r="O87" s="192"/>
      <c r="P87" s="192"/>
      <c r="Q87" s="192"/>
    </row>
    <row r="88" spans="11:17" ht="18" customHeight="1" x14ac:dyDescent="0.2">
      <c r="K88" s="192"/>
      <c r="L88" s="192"/>
      <c r="M88" s="192"/>
      <c r="N88" s="192"/>
      <c r="O88" s="192"/>
      <c r="P88" s="192"/>
      <c r="Q88" s="192"/>
    </row>
    <row r="89" spans="11:17" ht="18" customHeight="1" x14ac:dyDescent="0.2">
      <c r="K89" s="192"/>
      <c r="L89" s="192"/>
      <c r="M89" s="192"/>
      <c r="N89" s="192"/>
      <c r="O89" s="192"/>
      <c r="P89" s="192"/>
      <c r="Q89" s="192"/>
    </row>
    <row r="90" spans="11:17" ht="18" customHeight="1" x14ac:dyDescent="0.2">
      <c r="K90" s="192"/>
      <c r="L90" s="192"/>
      <c r="M90" s="192"/>
      <c r="N90" s="192"/>
      <c r="O90" s="192"/>
      <c r="P90" s="192"/>
      <c r="Q90" s="192"/>
    </row>
    <row r="91" spans="11:17" ht="18" customHeight="1" x14ac:dyDescent="0.2">
      <c r="K91" s="192"/>
      <c r="L91" s="192"/>
      <c r="M91" s="192"/>
      <c r="N91" s="192"/>
      <c r="O91" s="192"/>
      <c r="P91" s="192"/>
      <c r="Q91" s="192"/>
    </row>
    <row r="92" spans="11:17" ht="18" customHeight="1" x14ac:dyDescent="0.2">
      <c r="K92" s="192"/>
      <c r="L92" s="192"/>
      <c r="M92" s="192"/>
      <c r="N92" s="192"/>
      <c r="O92" s="192"/>
      <c r="P92" s="192"/>
      <c r="Q92" s="192"/>
    </row>
    <row r="93" spans="11:17" ht="18" customHeight="1" x14ac:dyDescent="0.2">
      <c r="K93" s="192"/>
      <c r="L93" s="192"/>
      <c r="M93" s="192"/>
      <c r="N93" s="192"/>
      <c r="O93" s="192"/>
      <c r="P93" s="192"/>
      <c r="Q93" s="192"/>
    </row>
    <row r="94" spans="11:17" ht="18" customHeight="1" x14ac:dyDescent="0.2">
      <c r="K94" s="192"/>
      <c r="L94" s="192"/>
      <c r="M94" s="192"/>
      <c r="N94" s="192"/>
      <c r="O94" s="192"/>
      <c r="P94" s="192"/>
      <c r="Q94" s="192"/>
    </row>
    <row r="95" spans="11:17" ht="18" customHeight="1" x14ac:dyDescent="0.2">
      <c r="K95" s="192"/>
      <c r="L95" s="192"/>
      <c r="M95" s="192"/>
      <c r="N95" s="192"/>
      <c r="O95" s="192"/>
      <c r="P95" s="192"/>
      <c r="Q95" s="192"/>
    </row>
    <row r="96" spans="11:17" ht="18" customHeight="1" x14ac:dyDescent="0.2">
      <c r="K96" s="192"/>
      <c r="L96" s="192"/>
      <c r="M96" s="192"/>
      <c r="N96" s="192"/>
      <c r="O96" s="192"/>
      <c r="P96" s="192"/>
      <c r="Q96" s="192"/>
    </row>
    <row r="97" spans="11:17" ht="18" customHeight="1" x14ac:dyDescent="0.2">
      <c r="K97" s="192"/>
      <c r="L97" s="192"/>
      <c r="M97" s="192"/>
      <c r="N97" s="192"/>
      <c r="O97" s="192"/>
      <c r="P97" s="192"/>
      <c r="Q97" s="192"/>
    </row>
    <row r="98" spans="11:17" ht="18" customHeight="1" x14ac:dyDescent="0.2">
      <c r="K98" s="192"/>
      <c r="L98" s="192"/>
      <c r="M98" s="192"/>
      <c r="N98" s="192"/>
      <c r="O98" s="192"/>
      <c r="P98" s="192"/>
      <c r="Q98" s="192"/>
    </row>
    <row r="99" spans="11:17" ht="18" customHeight="1" x14ac:dyDescent="0.2">
      <c r="K99" s="192"/>
      <c r="L99" s="192"/>
      <c r="M99" s="192"/>
      <c r="N99" s="192"/>
      <c r="O99" s="192"/>
      <c r="P99" s="192"/>
      <c r="Q99" s="192"/>
    </row>
    <row r="100" spans="11:17" ht="18" customHeight="1" x14ac:dyDescent="0.2">
      <c r="K100" s="192"/>
      <c r="L100" s="192"/>
      <c r="M100" s="192"/>
      <c r="N100" s="192"/>
      <c r="O100" s="192"/>
      <c r="P100" s="192"/>
      <c r="Q100" s="192"/>
    </row>
    <row r="101" spans="11:17" ht="18" customHeight="1" x14ac:dyDescent="0.2">
      <c r="K101" s="192"/>
      <c r="L101" s="192"/>
      <c r="M101" s="192"/>
      <c r="N101" s="192"/>
      <c r="O101" s="192"/>
      <c r="P101" s="192"/>
      <c r="Q101" s="192"/>
    </row>
    <row r="102" spans="11:17" ht="18" customHeight="1" x14ac:dyDescent="0.2">
      <c r="K102" s="192"/>
      <c r="L102" s="192"/>
      <c r="M102" s="192"/>
      <c r="N102" s="192"/>
      <c r="O102" s="192"/>
      <c r="P102" s="192"/>
      <c r="Q102" s="192"/>
    </row>
    <row r="103" spans="11:17" ht="18" customHeight="1" x14ac:dyDescent="0.2">
      <c r="K103" s="192"/>
      <c r="L103" s="192"/>
      <c r="M103" s="192"/>
      <c r="N103" s="192"/>
      <c r="O103" s="192"/>
      <c r="P103" s="192"/>
      <c r="Q103" s="192"/>
    </row>
    <row r="104" spans="11:17" ht="18" customHeight="1" x14ac:dyDescent="0.2">
      <c r="K104" s="192"/>
      <c r="L104" s="192"/>
      <c r="M104" s="192"/>
      <c r="N104" s="192"/>
      <c r="O104" s="192"/>
      <c r="P104" s="192"/>
      <c r="Q104" s="192"/>
    </row>
    <row r="105" spans="11:17" ht="18" customHeight="1" x14ac:dyDescent="0.2">
      <c r="K105" s="192"/>
      <c r="L105" s="192"/>
      <c r="M105" s="192"/>
      <c r="N105" s="192"/>
      <c r="O105" s="192"/>
      <c r="P105" s="192"/>
      <c r="Q105" s="192"/>
    </row>
    <row r="106" spans="11:17" ht="18" customHeight="1" x14ac:dyDescent="0.2">
      <c r="K106" s="192"/>
      <c r="L106" s="192"/>
      <c r="M106" s="192"/>
      <c r="N106" s="192"/>
      <c r="O106" s="192"/>
      <c r="P106" s="192"/>
      <c r="Q106" s="192"/>
    </row>
    <row r="107" spans="11:17" ht="18" customHeight="1" x14ac:dyDescent="0.2">
      <c r="K107" s="192"/>
      <c r="L107" s="192"/>
      <c r="M107" s="192"/>
      <c r="N107" s="192"/>
      <c r="O107" s="192"/>
      <c r="P107" s="192"/>
      <c r="Q107" s="192"/>
    </row>
    <row r="108" spans="11:17" ht="18" customHeight="1" x14ac:dyDescent="0.2">
      <c r="K108" s="192"/>
      <c r="L108" s="192"/>
      <c r="M108" s="192"/>
      <c r="N108" s="192"/>
      <c r="O108" s="192"/>
      <c r="P108" s="192"/>
      <c r="Q108" s="192"/>
    </row>
    <row r="109" spans="11:17" ht="18" customHeight="1" x14ac:dyDescent="0.2">
      <c r="K109" s="192"/>
      <c r="L109" s="192"/>
      <c r="M109" s="192"/>
      <c r="N109" s="192"/>
      <c r="O109" s="192"/>
      <c r="P109" s="192"/>
      <c r="Q109" s="192"/>
    </row>
    <row r="110" spans="11:17" ht="18" customHeight="1" x14ac:dyDescent="0.2">
      <c r="K110" s="192"/>
      <c r="L110" s="192"/>
      <c r="M110" s="192"/>
      <c r="N110" s="192"/>
      <c r="O110" s="192"/>
      <c r="P110" s="192"/>
      <c r="Q110" s="192"/>
    </row>
    <row r="111" spans="11:17" ht="18" customHeight="1" x14ac:dyDescent="0.2">
      <c r="K111" s="192"/>
      <c r="L111" s="192"/>
      <c r="M111" s="192"/>
      <c r="N111" s="192"/>
      <c r="O111" s="192"/>
      <c r="P111" s="192"/>
      <c r="Q111" s="192"/>
    </row>
    <row r="112" spans="11:17" ht="18" customHeight="1" x14ac:dyDescent="0.2">
      <c r="K112" s="192"/>
      <c r="L112" s="192"/>
      <c r="M112" s="192"/>
      <c r="N112" s="192"/>
      <c r="O112" s="192"/>
      <c r="P112" s="192"/>
      <c r="Q112" s="192"/>
    </row>
    <row r="113" spans="11:17" ht="18" customHeight="1" x14ac:dyDescent="0.2">
      <c r="K113" s="192"/>
      <c r="L113" s="192"/>
      <c r="M113" s="192"/>
      <c r="N113" s="192"/>
      <c r="O113" s="192"/>
      <c r="P113" s="192"/>
      <c r="Q113" s="192"/>
    </row>
    <row r="114" spans="11:17" ht="18" customHeight="1" x14ac:dyDescent="0.2">
      <c r="K114" s="192"/>
      <c r="L114" s="192"/>
      <c r="M114" s="192"/>
      <c r="N114" s="192"/>
      <c r="O114" s="192"/>
      <c r="P114" s="192"/>
      <c r="Q114" s="192"/>
    </row>
    <row r="115" spans="11:17" ht="18" customHeight="1" x14ac:dyDescent="0.2">
      <c r="K115" s="192"/>
      <c r="L115" s="192"/>
      <c r="M115" s="192"/>
      <c r="N115" s="192"/>
      <c r="O115" s="192"/>
      <c r="P115" s="192"/>
      <c r="Q115" s="192"/>
    </row>
    <row r="116" spans="11:17" ht="18" customHeight="1" x14ac:dyDescent="0.2">
      <c r="K116" s="192"/>
      <c r="L116" s="192"/>
      <c r="M116" s="192"/>
      <c r="N116" s="192"/>
      <c r="O116" s="192"/>
      <c r="P116" s="192"/>
      <c r="Q116" s="192"/>
    </row>
    <row r="117" spans="11:17" ht="18" customHeight="1" x14ac:dyDescent="0.2">
      <c r="K117" s="192"/>
      <c r="L117" s="192"/>
      <c r="M117" s="192"/>
      <c r="N117" s="192"/>
      <c r="O117" s="192"/>
      <c r="P117" s="192"/>
      <c r="Q117" s="192"/>
    </row>
    <row r="118" spans="11:17" ht="18" customHeight="1" x14ac:dyDescent="0.2">
      <c r="K118" s="192"/>
      <c r="L118" s="192"/>
      <c r="M118" s="192"/>
      <c r="N118" s="192"/>
      <c r="O118" s="192"/>
      <c r="P118" s="192"/>
      <c r="Q118" s="192"/>
    </row>
    <row r="119" spans="11:17" ht="18" customHeight="1" x14ac:dyDescent="0.2">
      <c r="K119" s="192"/>
      <c r="L119" s="192"/>
      <c r="M119" s="192"/>
      <c r="N119" s="192"/>
      <c r="O119" s="192"/>
      <c r="P119" s="192"/>
      <c r="Q119" s="192"/>
    </row>
    <row r="120" spans="11:17" ht="18" customHeight="1" x14ac:dyDescent="0.2">
      <c r="K120" s="192"/>
      <c r="L120" s="192"/>
      <c r="M120" s="192"/>
      <c r="N120" s="192"/>
      <c r="O120" s="192"/>
      <c r="P120" s="192"/>
      <c r="Q120" s="192"/>
    </row>
    <row r="121" spans="11:17" ht="18" customHeight="1" x14ac:dyDescent="0.2">
      <c r="K121" s="192"/>
      <c r="L121" s="192"/>
      <c r="M121" s="192"/>
      <c r="N121" s="192"/>
      <c r="O121" s="192"/>
      <c r="P121" s="192"/>
      <c r="Q121" s="192"/>
    </row>
    <row r="122" spans="11:17" ht="18" customHeight="1" x14ac:dyDescent="0.2">
      <c r="K122" s="192"/>
      <c r="L122" s="192"/>
      <c r="M122" s="192"/>
      <c r="N122" s="192"/>
      <c r="O122" s="192"/>
      <c r="P122" s="192"/>
      <c r="Q122" s="192"/>
    </row>
    <row r="123" spans="11:17" ht="18" customHeight="1" x14ac:dyDescent="0.2">
      <c r="K123" s="192"/>
      <c r="L123" s="192"/>
      <c r="M123" s="192"/>
      <c r="N123" s="192"/>
      <c r="O123" s="192"/>
      <c r="P123" s="192"/>
      <c r="Q123" s="192"/>
    </row>
    <row r="124" spans="11:17" ht="18" customHeight="1" x14ac:dyDescent="0.2">
      <c r="K124" s="192"/>
      <c r="L124" s="192"/>
      <c r="M124" s="192"/>
      <c r="N124" s="192"/>
      <c r="O124" s="192"/>
      <c r="P124" s="192"/>
      <c r="Q124" s="192"/>
    </row>
    <row r="125" spans="11:17" ht="18" customHeight="1" x14ac:dyDescent="0.2">
      <c r="K125" s="192"/>
      <c r="L125" s="192"/>
      <c r="M125" s="192"/>
      <c r="N125" s="192"/>
      <c r="O125" s="192"/>
      <c r="P125" s="192"/>
      <c r="Q125" s="192"/>
    </row>
    <row r="126" spans="11:17" ht="18" customHeight="1" x14ac:dyDescent="0.2">
      <c r="K126" s="192"/>
      <c r="L126" s="192"/>
      <c r="M126" s="192"/>
      <c r="N126" s="192"/>
      <c r="O126" s="192"/>
      <c r="P126" s="192"/>
      <c r="Q126" s="192"/>
    </row>
    <row r="127" spans="11:17" ht="18" customHeight="1" x14ac:dyDescent="0.2">
      <c r="K127" s="192"/>
      <c r="L127" s="192"/>
      <c r="M127" s="192"/>
      <c r="N127" s="192"/>
      <c r="O127" s="192"/>
      <c r="P127" s="192"/>
      <c r="Q127" s="192"/>
    </row>
    <row r="128" spans="11:17" ht="18" customHeight="1" x14ac:dyDescent="0.2">
      <c r="K128" s="192"/>
      <c r="L128" s="192"/>
      <c r="M128" s="192"/>
      <c r="N128" s="192"/>
      <c r="O128" s="192"/>
      <c r="P128" s="192"/>
      <c r="Q128" s="192"/>
    </row>
    <row r="129" spans="11:17" ht="18" customHeight="1" x14ac:dyDescent="0.2">
      <c r="K129" s="192"/>
      <c r="L129" s="192"/>
      <c r="M129" s="192"/>
      <c r="N129" s="192"/>
      <c r="O129" s="192"/>
      <c r="P129" s="192"/>
      <c r="Q129" s="192"/>
    </row>
    <row r="130" spans="11:17" ht="18" customHeight="1" x14ac:dyDescent="0.2">
      <c r="K130" s="192"/>
      <c r="L130" s="192"/>
      <c r="M130" s="192"/>
      <c r="N130" s="192"/>
      <c r="O130" s="192"/>
      <c r="P130" s="192"/>
      <c r="Q130" s="192"/>
    </row>
    <row r="131" spans="11:17" ht="18" customHeight="1" x14ac:dyDescent="0.2">
      <c r="K131" s="192"/>
      <c r="L131" s="192"/>
      <c r="M131" s="192"/>
      <c r="N131" s="192"/>
      <c r="O131" s="192"/>
      <c r="P131" s="192"/>
      <c r="Q131" s="192"/>
    </row>
    <row r="132" spans="11:17" ht="18" customHeight="1" x14ac:dyDescent="0.2">
      <c r="K132" s="192"/>
      <c r="L132" s="192"/>
      <c r="M132" s="192"/>
      <c r="N132" s="192"/>
      <c r="O132" s="192"/>
      <c r="P132" s="192"/>
      <c r="Q132" s="192"/>
    </row>
    <row r="133" spans="11:17" ht="18" customHeight="1" x14ac:dyDescent="0.2">
      <c r="K133" s="192"/>
      <c r="L133" s="192"/>
      <c r="M133" s="192"/>
      <c r="N133" s="192"/>
      <c r="O133" s="192"/>
      <c r="P133" s="192"/>
      <c r="Q133" s="192"/>
    </row>
    <row r="134" spans="11:17" ht="18" customHeight="1" x14ac:dyDescent="0.2">
      <c r="K134" s="192"/>
      <c r="L134" s="192"/>
      <c r="M134" s="192"/>
      <c r="N134" s="192"/>
      <c r="O134" s="192"/>
      <c r="P134" s="192"/>
      <c r="Q134" s="192"/>
    </row>
    <row r="135" spans="11:17" ht="18" customHeight="1" x14ac:dyDescent="0.2">
      <c r="K135" s="192"/>
      <c r="L135" s="192"/>
      <c r="M135" s="192"/>
      <c r="N135" s="192"/>
      <c r="O135" s="192"/>
      <c r="P135" s="192"/>
      <c r="Q135" s="192"/>
    </row>
    <row r="136" spans="11:17" ht="18" customHeight="1" x14ac:dyDescent="0.2">
      <c r="K136" s="192"/>
      <c r="L136" s="192"/>
      <c r="M136" s="192"/>
      <c r="N136" s="192"/>
      <c r="O136" s="192"/>
      <c r="P136" s="192"/>
      <c r="Q136" s="192"/>
    </row>
    <row r="137" spans="11:17" ht="18" customHeight="1" x14ac:dyDescent="0.2">
      <c r="K137" s="192"/>
      <c r="L137" s="192"/>
      <c r="M137" s="192"/>
      <c r="N137" s="192"/>
      <c r="O137" s="192"/>
      <c r="P137" s="192"/>
      <c r="Q137" s="192"/>
    </row>
    <row r="138" spans="11:17" ht="18" customHeight="1" x14ac:dyDescent="0.2">
      <c r="K138" s="192"/>
      <c r="L138" s="192"/>
      <c r="M138" s="192"/>
      <c r="N138" s="192"/>
      <c r="O138" s="192"/>
      <c r="P138" s="192"/>
      <c r="Q138" s="192"/>
    </row>
    <row r="139" spans="11:17" ht="18" customHeight="1" x14ac:dyDescent="0.2">
      <c r="K139" s="192"/>
      <c r="L139" s="192"/>
      <c r="M139" s="192"/>
      <c r="N139" s="192"/>
      <c r="O139" s="192"/>
      <c r="P139" s="192"/>
      <c r="Q139" s="192"/>
    </row>
    <row r="140" spans="11:17" ht="18" customHeight="1" x14ac:dyDescent="0.2">
      <c r="K140" s="192"/>
      <c r="L140" s="192"/>
      <c r="M140" s="192"/>
      <c r="N140" s="192"/>
      <c r="O140" s="192"/>
      <c r="P140" s="192"/>
      <c r="Q140" s="192"/>
    </row>
    <row r="141" spans="11:17" ht="18" customHeight="1" x14ac:dyDescent="0.2">
      <c r="K141" s="192"/>
      <c r="L141" s="192"/>
      <c r="M141" s="192"/>
      <c r="N141" s="192"/>
      <c r="O141" s="192"/>
      <c r="P141" s="192"/>
      <c r="Q141" s="192"/>
    </row>
    <row r="142" spans="11:17" ht="18" customHeight="1" x14ac:dyDescent="0.2">
      <c r="K142" s="192"/>
      <c r="L142" s="192"/>
      <c r="M142" s="192"/>
      <c r="N142" s="192"/>
      <c r="O142" s="192"/>
      <c r="P142" s="192"/>
      <c r="Q142" s="192"/>
    </row>
    <row r="143" spans="11:17" ht="18" customHeight="1" x14ac:dyDescent="0.2">
      <c r="K143" s="192"/>
      <c r="L143" s="192"/>
      <c r="M143" s="192"/>
      <c r="N143" s="192"/>
      <c r="O143" s="192"/>
      <c r="P143" s="192"/>
      <c r="Q143" s="192"/>
    </row>
    <row r="144" spans="11:17" ht="18" customHeight="1" x14ac:dyDescent="0.2">
      <c r="K144" s="192"/>
      <c r="L144" s="192"/>
      <c r="M144" s="192"/>
      <c r="N144" s="192"/>
      <c r="O144" s="192"/>
      <c r="P144" s="192"/>
      <c r="Q144" s="192"/>
    </row>
    <row r="145" spans="11:17" ht="18" customHeight="1" x14ac:dyDescent="0.2">
      <c r="K145" s="192"/>
      <c r="L145" s="192"/>
      <c r="M145" s="192"/>
      <c r="N145" s="192"/>
      <c r="O145" s="192"/>
      <c r="P145" s="192"/>
      <c r="Q145" s="192"/>
    </row>
    <row r="146" spans="11:17" ht="18" customHeight="1" x14ac:dyDescent="0.2">
      <c r="K146" s="192"/>
      <c r="L146" s="192"/>
      <c r="M146" s="192"/>
      <c r="N146" s="192"/>
      <c r="O146" s="192"/>
      <c r="P146" s="192"/>
      <c r="Q146" s="192"/>
    </row>
    <row r="147" spans="11:17" ht="18" customHeight="1" x14ac:dyDescent="0.2">
      <c r="K147" s="192"/>
      <c r="L147" s="192"/>
      <c r="M147" s="192"/>
      <c r="N147" s="192"/>
      <c r="O147" s="192"/>
      <c r="P147" s="192"/>
      <c r="Q147" s="192"/>
    </row>
    <row r="148" spans="11:17" ht="18" customHeight="1" x14ac:dyDescent="0.2">
      <c r="K148" s="192"/>
      <c r="L148" s="192"/>
      <c r="M148" s="192"/>
      <c r="N148" s="192"/>
      <c r="O148" s="192"/>
      <c r="P148" s="192"/>
      <c r="Q148" s="192"/>
    </row>
    <row r="149" spans="11:17" ht="18" customHeight="1" x14ac:dyDescent="0.2">
      <c r="K149" s="192"/>
      <c r="L149" s="192"/>
      <c r="M149" s="192"/>
      <c r="N149" s="192"/>
      <c r="O149" s="192"/>
      <c r="P149" s="192"/>
      <c r="Q149" s="192"/>
    </row>
    <row r="150" spans="11:17" ht="18" customHeight="1" x14ac:dyDescent="0.2">
      <c r="K150" s="192"/>
      <c r="L150" s="192"/>
      <c r="M150" s="192"/>
      <c r="N150" s="192"/>
      <c r="O150" s="192"/>
      <c r="P150" s="192"/>
      <c r="Q150" s="192"/>
    </row>
    <row r="151" spans="11:17" ht="18" customHeight="1" x14ac:dyDescent="0.2">
      <c r="K151" s="192"/>
      <c r="L151" s="192"/>
      <c r="M151" s="192"/>
      <c r="N151" s="192"/>
      <c r="O151" s="192"/>
      <c r="P151" s="192"/>
      <c r="Q151" s="192"/>
    </row>
    <row r="152" spans="11:17" ht="18" customHeight="1" x14ac:dyDescent="0.2">
      <c r="K152" s="192"/>
      <c r="L152" s="192"/>
      <c r="M152" s="192"/>
      <c r="N152" s="192"/>
      <c r="O152" s="192"/>
      <c r="P152" s="192"/>
      <c r="Q152" s="192"/>
    </row>
    <row r="153" spans="11:17" ht="18" customHeight="1" x14ac:dyDescent="0.2">
      <c r="K153" s="192"/>
      <c r="L153" s="192"/>
      <c r="M153" s="192"/>
      <c r="N153" s="192"/>
      <c r="O153" s="192"/>
      <c r="P153" s="192"/>
      <c r="Q153" s="192"/>
    </row>
    <row r="154" spans="11:17" ht="18" customHeight="1" x14ac:dyDescent="0.2">
      <c r="K154" s="192"/>
      <c r="L154" s="192"/>
      <c r="M154" s="192"/>
      <c r="N154" s="192"/>
      <c r="O154" s="192"/>
      <c r="P154" s="192"/>
      <c r="Q154" s="192"/>
    </row>
    <row r="155" spans="11:17" ht="18" customHeight="1" x14ac:dyDescent="0.2">
      <c r="K155" s="192"/>
      <c r="L155" s="192"/>
      <c r="M155" s="192"/>
      <c r="N155" s="192"/>
      <c r="O155" s="192"/>
      <c r="P155" s="192"/>
      <c r="Q155" s="192"/>
    </row>
    <row r="156" spans="11:17" ht="18" customHeight="1" x14ac:dyDescent="0.2">
      <c r="K156" s="192"/>
      <c r="L156" s="192"/>
      <c r="M156" s="192"/>
      <c r="N156" s="192"/>
      <c r="O156" s="192"/>
      <c r="P156" s="192"/>
      <c r="Q156" s="192"/>
    </row>
    <row r="157" spans="11:17" ht="18" customHeight="1" x14ac:dyDescent="0.2">
      <c r="K157" s="192"/>
      <c r="L157" s="192"/>
      <c r="M157" s="192"/>
      <c r="N157" s="192"/>
      <c r="O157" s="192"/>
      <c r="P157" s="192"/>
      <c r="Q157" s="192"/>
    </row>
    <row r="158" spans="11:17" ht="18" customHeight="1" x14ac:dyDescent="0.2">
      <c r="K158" s="192"/>
      <c r="L158" s="192"/>
      <c r="M158" s="192"/>
      <c r="N158" s="192"/>
      <c r="O158" s="192"/>
      <c r="P158" s="192"/>
      <c r="Q158" s="192"/>
    </row>
    <row r="159" spans="11:17" ht="18" customHeight="1" x14ac:dyDescent="0.2">
      <c r="K159" s="192"/>
      <c r="L159" s="192"/>
      <c r="M159" s="192"/>
      <c r="N159" s="192"/>
      <c r="O159" s="192"/>
      <c r="P159" s="192"/>
      <c r="Q159" s="192"/>
    </row>
    <row r="160" spans="11:17" ht="18" customHeight="1" x14ac:dyDescent="0.2">
      <c r="K160" s="192"/>
      <c r="L160" s="192"/>
      <c r="M160" s="192"/>
      <c r="N160" s="192"/>
      <c r="O160" s="192"/>
      <c r="P160" s="192"/>
      <c r="Q160" s="192"/>
    </row>
    <row r="161" spans="11:17" ht="18" customHeight="1" x14ac:dyDescent="0.2">
      <c r="K161" s="192"/>
      <c r="L161" s="192"/>
      <c r="M161" s="192"/>
      <c r="N161" s="192"/>
      <c r="O161" s="192"/>
      <c r="P161" s="192"/>
      <c r="Q161" s="192"/>
    </row>
    <row r="162" spans="11:17" ht="18" customHeight="1" x14ac:dyDescent="0.2">
      <c r="K162" s="192"/>
      <c r="L162" s="192"/>
      <c r="M162" s="192"/>
      <c r="N162" s="192"/>
      <c r="O162" s="192"/>
      <c r="P162" s="192"/>
      <c r="Q162" s="192"/>
    </row>
    <row r="163" spans="11:17" ht="18" customHeight="1" x14ac:dyDescent="0.2">
      <c r="K163" s="192"/>
      <c r="L163" s="192"/>
      <c r="M163" s="192"/>
      <c r="N163" s="192"/>
      <c r="O163" s="192"/>
      <c r="P163" s="192"/>
      <c r="Q163" s="192"/>
    </row>
    <row r="164" spans="11:17" ht="18" customHeight="1" x14ac:dyDescent="0.2">
      <c r="K164" s="192"/>
      <c r="L164" s="192"/>
      <c r="M164" s="192"/>
      <c r="N164" s="192"/>
      <c r="O164" s="192"/>
      <c r="P164" s="192"/>
      <c r="Q164" s="192"/>
    </row>
    <row r="165" spans="11:17" ht="18" customHeight="1" x14ac:dyDescent="0.2">
      <c r="K165" s="192"/>
      <c r="L165" s="192"/>
      <c r="M165" s="192"/>
      <c r="N165" s="192"/>
      <c r="O165" s="192"/>
      <c r="P165" s="192"/>
      <c r="Q165" s="192"/>
    </row>
    <row r="166" spans="11:17" ht="18" customHeight="1" x14ac:dyDescent="0.2">
      <c r="K166" s="192"/>
      <c r="L166" s="192"/>
      <c r="M166" s="192"/>
      <c r="N166" s="192"/>
      <c r="O166" s="192"/>
      <c r="P166" s="192"/>
      <c r="Q166" s="192"/>
    </row>
    <row r="167" spans="11:17" ht="18" customHeight="1" x14ac:dyDescent="0.2">
      <c r="K167" s="192"/>
      <c r="L167" s="192"/>
      <c r="M167" s="192"/>
      <c r="N167" s="192"/>
      <c r="O167" s="192"/>
      <c r="P167" s="192"/>
      <c r="Q167" s="192"/>
    </row>
    <row r="168" spans="11:17" ht="18" customHeight="1" x14ac:dyDescent="0.2">
      <c r="K168" s="192"/>
      <c r="L168" s="192"/>
      <c r="M168" s="192"/>
      <c r="N168" s="192"/>
      <c r="O168" s="192"/>
      <c r="P168" s="192"/>
      <c r="Q168" s="192"/>
    </row>
    <row r="169" spans="11:17" ht="18" customHeight="1" x14ac:dyDescent="0.2">
      <c r="K169" s="192"/>
      <c r="L169" s="192"/>
      <c r="M169" s="192"/>
      <c r="N169" s="192"/>
      <c r="O169" s="192"/>
      <c r="P169" s="192"/>
      <c r="Q169" s="192"/>
    </row>
    <row r="170" spans="11:17" ht="18" customHeight="1" x14ac:dyDescent="0.2">
      <c r="K170" s="192"/>
      <c r="L170" s="192"/>
      <c r="M170" s="192"/>
      <c r="N170" s="192"/>
      <c r="O170" s="192"/>
      <c r="P170" s="192"/>
      <c r="Q170" s="192"/>
    </row>
    <row r="171" spans="11:17" ht="18" customHeight="1" x14ac:dyDescent="0.2">
      <c r="K171" s="192"/>
      <c r="L171" s="192"/>
      <c r="M171" s="192"/>
      <c r="N171" s="192"/>
      <c r="O171" s="192"/>
      <c r="P171" s="192"/>
      <c r="Q171" s="192"/>
    </row>
    <row r="172" spans="11:17" ht="18" customHeight="1" x14ac:dyDescent="0.2">
      <c r="K172" s="192"/>
      <c r="L172" s="192"/>
      <c r="M172" s="192"/>
      <c r="N172" s="192"/>
      <c r="O172" s="192"/>
      <c r="P172" s="192"/>
      <c r="Q172" s="192"/>
    </row>
    <row r="173" spans="11:17" ht="18" customHeight="1" x14ac:dyDescent="0.2">
      <c r="K173" s="192"/>
      <c r="L173" s="192"/>
      <c r="M173" s="192"/>
      <c r="N173" s="192"/>
      <c r="O173" s="192"/>
      <c r="P173" s="192"/>
      <c r="Q173" s="192"/>
    </row>
    <row r="174" spans="11:17" ht="18" customHeight="1" x14ac:dyDescent="0.2">
      <c r="K174" s="192"/>
      <c r="L174" s="192"/>
      <c r="M174" s="192"/>
      <c r="N174" s="192"/>
      <c r="O174" s="192"/>
      <c r="P174" s="192"/>
      <c r="Q174" s="192"/>
    </row>
    <row r="175" spans="11:17" ht="18" customHeight="1" x14ac:dyDescent="0.2">
      <c r="K175" s="192"/>
      <c r="L175" s="192"/>
      <c r="M175" s="192"/>
      <c r="N175" s="192"/>
      <c r="O175" s="192"/>
      <c r="P175" s="192"/>
      <c r="Q175" s="192"/>
    </row>
    <row r="176" spans="11:17" ht="18" customHeight="1" x14ac:dyDescent="0.2">
      <c r="K176" s="192"/>
      <c r="L176" s="192"/>
      <c r="M176" s="192"/>
      <c r="N176" s="192"/>
      <c r="O176" s="192"/>
      <c r="P176" s="192"/>
      <c r="Q176" s="192"/>
    </row>
    <row r="177" spans="11:17" ht="18" customHeight="1" x14ac:dyDescent="0.2">
      <c r="K177" s="192"/>
      <c r="L177" s="192"/>
      <c r="M177" s="192"/>
      <c r="N177" s="192"/>
      <c r="O177" s="192"/>
      <c r="P177" s="192"/>
      <c r="Q177" s="192"/>
    </row>
    <row r="178" spans="11:17" ht="18" customHeight="1" x14ac:dyDescent="0.2">
      <c r="K178" s="192"/>
      <c r="L178" s="192"/>
      <c r="M178" s="192"/>
      <c r="N178" s="192"/>
      <c r="O178" s="192"/>
      <c r="P178" s="192"/>
      <c r="Q178" s="192"/>
    </row>
    <row r="179" spans="11:17" ht="18" customHeight="1" x14ac:dyDescent="0.2">
      <c r="K179" s="192"/>
      <c r="L179" s="192"/>
      <c r="M179" s="192"/>
      <c r="N179" s="192"/>
      <c r="O179" s="192"/>
      <c r="P179" s="192"/>
      <c r="Q179" s="192"/>
    </row>
    <row r="180" spans="11:17" ht="18" customHeight="1" x14ac:dyDescent="0.2">
      <c r="K180" s="192"/>
      <c r="L180" s="192"/>
      <c r="M180" s="192"/>
      <c r="N180" s="192"/>
      <c r="O180" s="192"/>
      <c r="P180" s="192"/>
      <c r="Q180" s="192"/>
    </row>
    <row r="181" spans="11:17" ht="18" customHeight="1" x14ac:dyDescent="0.2">
      <c r="K181" s="192"/>
      <c r="L181" s="192"/>
      <c r="M181" s="192"/>
      <c r="N181" s="192"/>
      <c r="O181" s="192"/>
      <c r="P181" s="192"/>
      <c r="Q181" s="192"/>
    </row>
    <row r="182" spans="11:17" ht="18" customHeight="1" x14ac:dyDescent="0.2">
      <c r="K182" s="192"/>
      <c r="L182" s="192"/>
      <c r="M182" s="192"/>
      <c r="N182" s="192"/>
      <c r="O182" s="192"/>
      <c r="P182" s="192"/>
      <c r="Q182" s="192"/>
    </row>
    <row r="183" spans="11:17" ht="18" customHeight="1" x14ac:dyDescent="0.2">
      <c r="K183" s="192"/>
      <c r="L183" s="192"/>
      <c r="M183" s="192"/>
      <c r="N183" s="192"/>
      <c r="O183" s="192"/>
      <c r="P183" s="192"/>
      <c r="Q183" s="192"/>
    </row>
    <row r="184" spans="11:17" ht="18" customHeight="1" x14ac:dyDescent="0.2">
      <c r="K184" s="192"/>
      <c r="L184" s="192"/>
      <c r="M184" s="192"/>
      <c r="N184" s="192"/>
      <c r="O184" s="192"/>
      <c r="P184" s="192"/>
      <c r="Q184" s="192"/>
    </row>
    <row r="185" spans="11:17" ht="18" customHeight="1" x14ac:dyDescent="0.2">
      <c r="K185" s="192"/>
      <c r="L185" s="192"/>
      <c r="M185" s="192"/>
      <c r="N185" s="192"/>
      <c r="O185" s="192"/>
      <c r="P185" s="192"/>
      <c r="Q185" s="192"/>
    </row>
    <row r="186" spans="11:17" ht="18" customHeight="1" x14ac:dyDescent="0.2">
      <c r="K186" s="192"/>
      <c r="L186" s="192"/>
      <c r="M186" s="192"/>
      <c r="N186" s="192"/>
      <c r="O186" s="192"/>
      <c r="P186" s="192"/>
      <c r="Q186" s="192"/>
    </row>
    <row r="187" spans="11:17" ht="18" customHeight="1" x14ac:dyDescent="0.2">
      <c r="K187" s="192"/>
      <c r="L187" s="192"/>
      <c r="M187" s="192"/>
      <c r="N187" s="192"/>
      <c r="O187" s="192"/>
      <c r="P187" s="192"/>
      <c r="Q187" s="192"/>
    </row>
    <row r="188" spans="11:17" ht="18" customHeight="1" x14ac:dyDescent="0.2">
      <c r="K188" s="192"/>
      <c r="L188" s="192"/>
      <c r="M188" s="192"/>
      <c r="N188" s="192"/>
      <c r="O188" s="192"/>
      <c r="P188" s="192"/>
      <c r="Q188" s="192"/>
    </row>
    <row r="189" spans="11:17" ht="18" customHeight="1" x14ac:dyDescent="0.2">
      <c r="K189" s="192"/>
      <c r="L189" s="192"/>
      <c r="M189" s="192"/>
      <c r="N189" s="192"/>
      <c r="O189" s="192"/>
      <c r="P189" s="192"/>
      <c r="Q189" s="192"/>
    </row>
    <row r="190" spans="11:17" ht="18" customHeight="1" x14ac:dyDescent="0.2">
      <c r="K190" s="192"/>
      <c r="L190" s="192"/>
      <c r="M190" s="192"/>
      <c r="N190" s="192"/>
      <c r="O190" s="192"/>
      <c r="P190" s="192"/>
      <c r="Q190" s="192"/>
    </row>
    <row r="191" spans="11:17" ht="18" customHeight="1" x14ac:dyDescent="0.2">
      <c r="K191" s="192"/>
      <c r="L191" s="192"/>
      <c r="M191" s="192"/>
      <c r="N191" s="192"/>
      <c r="O191" s="192"/>
      <c r="P191" s="192"/>
      <c r="Q191" s="192"/>
    </row>
    <row r="192" spans="11:17" ht="18" customHeight="1" x14ac:dyDescent="0.2">
      <c r="K192" s="192"/>
      <c r="L192" s="192"/>
      <c r="M192" s="192"/>
      <c r="N192" s="192"/>
      <c r="O192" s="192"/>
      <c r="P192" s="192"/>
      <c r="Q192" s="192"/>
    </row>
    <row r="193" spans="11:17" ht="18" customHeight="1" x14ac:dyDescent="0.2">
      <c r="K193" s="192"/>
      <c r="L193" s="192"/>
      <c r="M193" s="192"/>
      <c r="N193" s="192"/>
      <c r="O193" s="192"/>
      <c r="P193" s="192"/>
      <c r="Q193" s="192"/>
    </row>
    <row r="194" spans="11:17" ht="18" customHeight="1" x14ac:dyDescent="0.2">
      <c r="K194" s="192"/>
      <c r="L194" s="192"/>
      <c r="M194" s="192"/>
      <c r="N194" s="192"/>
      <c r="O194" s="192"/>
      <c r="P194" s="192"/>
      <c r="Q194" s="192"/>
    </row>
    <row r="195" spans="11:17" ht="18" customHeight="1" x14ac:dyDescent="0.2">
      <c r="K195" s="192"/>
      <c r="L195" s="192"/>
      <c r="M195" s="192"/>
      <c r="N195" s="192"/>
      <c r="O195" s="192"/>
      <c r="P195" s="192"/>
      <c r="Q195" s="192"/>
    </row>
    <row r="196" spans="11:17" ht="18" customHeight="1" x14ac:dyDescent="0.2">
      <c r="K196" s="192"/>
      <c r="L196" s="192"/>
      <c r="M196" s="192"/>
      <c r="N196" s="192"/>
      <c r="O196" s="192"/>
      <c r="P196" s="192"/>
      <c r="Q196" s="192"/>
    </row>
    <row r="197" spans="11:17" ht="18" customHeight="1" x14ac:dyDescent="0.2">
      <c r="K197" s="192"/>
      <c r="L197" s="192"/>
      <c r="M197" s="192"/>
      <c r="N197" s="192"/>
      <c r="O197" s="192"/>
      <c r="P197" s="192"/>
      <c r="Q197" s="192"/>
    </row>
    <row r="198" spans="11:17" ht="18" customHeight="1" x14ac:dyDescent="0.2">
      <c r="K198" s="192"/>
      <c r="L198" s="192"/>
      <c r="M198" s="192"/>
      <c r="N198" s="192"/>
      <c r="O198" s="192"/>
      <c r="P198" s="192"/>
      <c r="Q198" s="192"/>
    </row>
    <row r="199" spans="11:17" ht="18" customHeight="1" x14ac:dyDescent="0.2">
      <c r="K199" s="192"/>
      <c r="L199" s="192"/>
      <c r="M199" s="192"/>
      <c r="N199" s="192"/>
      <c r="O199" s="192"/>
      <c r="P199" s="192"/>
      <c r="Q199" s="192"/>
    </row>
    <row r="200" spans="11:17" ht="18" customHeight="1" x14ac:dyDescent="0.2">
      <c r="K200" s="192"/>
      <c r="L200" s="192"/>
      <c r="M200" s="192"/>
      <c r="N200" s="192"/>
      <c r="O200" s="192"/>
      <c r="P200" s="192"/>
      <c r="Q200" s="192"/>
    </row>
    <row r="201" spans="11:17" ht="18" customHeight="1" x14ac:dyDescent="0.2">
      <c r="K201" s="192"/>
      <c r="L201" s="192"/>
      <c r="M201" s="192"/>
      <c r="N201" s="192"/>
      <c r="O201" s="192"/>
      <c r="P201" s="192"/>
      <c r="Q201" s="192"/>
    </row>
    <row r="202" spans="11:17" ht="18" customHeight="1" x14ac:dyDescent="0.2">
      <c r="K202" s="192"/>
      <c r="L202" s="192"/>
      <c r="M202" s="192"/>
      <c r="N202" s="192"/>
      <c r="O202" s="192"/>
      <c r="P202" s="192"/>
      <c r="Q202" s="192"/>
    </row>
    <row r="203" spans="11:17" ht="18" customHeight="1" x14ac:dyDescent="0.2">
      <c r="K203" s="192"/>
      <c r="L203" s="192"/>
      <c r="M203" s="192"/>
      <c r="N203" s="192"/>
      <c r="O203" s="192"/>
      <c r="P203" s="192"/>
      <c r="Q203" s="192"/>
    </row>
    <row r="204" spans="11:17" ht="18" customHeight="1" x14ac:dyDescent="0.2">
      <c r="K204" s="192"/>
      <c r="L204" s="192"/>
      <c r="M204" s="192"/>
      <c r="N204" s="192"/>
      <c r="O204" s="192"/>
      <c r="P204" s="192"/>
      <c r="Q204" s="192"/>
    </row>
    <row r="205" spans="11:17" ht="18" customHeight="1" x14ac:dyDescent="0.2">
      <c r="K205" s="192"/>
      <c r="L205" s="192"/>
      <c r="M205" s="192"/>
      <c r="N205" s="192"/>
      <c r="O205" s="192"/>
      <c r="P205" s="192"/>
      <c r="Q205" s="192"/>
    </row>
    <row r="206" spans="11:17" ht="18" customHeight="1" x14ac:dyDescent="0.2">
      <c r="K206" s="192"/>
      <c r="L206" s="192"/>
      <c r="M206" s="192"/>
      <c r="N206" s="192"/>
      <c r="O206" s="192"/>
      <c r="P206" s="192"/>
      <c r="Q206" s="192"/>
    </row>
    <row r="207" spans="11:17" ht="18" customHeight="1" x14ac:dyDescent="0.2">
      <c r="K207" s="192"/>
      <c r="L207" s="192"/>
      <c r="M207" s="192"/>
      <c r="N207" s="192"/>
      <c r="O207" s="192"/>
      <c r="P207" s="192"/>
      <c r="Q207" s="192"/>
    </row>
    <row r="208" spans="11:17" ht="18" customHeight="1" x14ac:dyDescent="0.2">
      <c r="K208" s="192"/>
      <c r="L208" s="192"/>
      <c r="M208" s="192"/>
      <c r="N208" s="192"/>
      <c r="O208" s="192"/>
      <c r="P208" s="192"/>
      <c r="Q208" s="192"/>
    </row>
    <row r="209" spans="11:17" ht="18" customHeight="1" x14ac:dyDescent="0.2">
      <c r="K209" s="192"/>
      <c r="L209" s="192"/>
      <c r="M209" s="192"/>
      <c r="N209" s="192"/>
      <c r="O209" s="192"/>
      <c r="P209" s="192"/>
      <c r="Q209" s="192"/>
    </row>
    <row r="210" spans="11:17" ht="18" customHeight="1" x14ac:dyDescent="0.2">
      <c r="K210" s="192"/>
      <c r="L210" s="192"/>
      <c r="M210" s="192"/>
      <c r="N210" s="192"/>
      <c r="O210" s="192"/>
      <c r="P210" s="192"/>
      <c r="Q210" s="192"/>
    </row>
    <row r="211" spans="11:17" ht="18" customHeight="1" x14ac:dyDescent="0.2">
      <c r="K211" s="192"/>
      <c r="L211" s="192"/>
      <c r="M211" s="192"/>
      <c r="N211" s="192"/>
      <c r="O211" s="192"/>
      <c r="P211" s="192"/>
      <c r="Q211" s="192"/>
    </row>
    <row r="212" spans="11:17" ht="18" customHeight="1" x14ac:dyDescent="0.2">
      <c r="K212" s="192"/>
      <c r="L212" s="192"/>
      <c r="M212" s="192"/>
      <c r="N212" s="192"/>
      <c r="O212" s="192"/>
      <c r="P212" s="192"/>
      <c r="Q212" s="192"/>
    </row>
    <row r="213" spans="11:17" ht="18" customHeight="1" x14ac:dyDescent="0.2">
      <c r="K213" s="192"/>
      <c r="L213" s="192"/>
      <c r="M213" s="192"/>
      <c r="N213" s="192"/>
      <c r="O213" s="192"/>
      <c r="P213" s="192"/>
      <c r="Q213" s="192"/>
    </row>
    <row r="214" spans="11:17" ht="18" customHeight="1" x14ac:dyDescent="0.2">
      <c r="K214" s="192"/>
      <c r="L214" s="192"/>
      <c r="M214" s="192"/>
      <c r="N214" s="192"/>
      <c r="O214" s="192"/>
      <c r="P214" s="192"/>
      <c r="Q214" s="192"/>
    </row>
    <row r="215" spans="11:17" ht="18" customHeight="1" x14ac:dyDescent="0.2">
      <c r="K215" s="192"/>
      <c r="L215" s="192"/>
      <c r="M215" s="192"/>
      <c r="N215" s="192"/>
      <c r="O215" s="192"/>
      <c r="P215" s="192"/>
      <c r="Q215" s="192"/>
    </row>
    <row r="216" spans="11:17" ht="18" customHeight="1" x14ac:dyDescent="0.2">
      <c r="K216" s="192"/>
      <c r="L216" s="192"/>
      <c r="M216" s="192"/>
      <c r="N216" s="192"/>
      <c r="O216" s="192"/>
      <c r="P216" s="192"/>
      <c r="Q216" s="192"/>
    </row>
    <row r="217" spans="11:17" ht="18" customHeight="1" x14ac:dyDescent="0.2">
      <c r="K217" s="192"/>
      <c r="L217" s="192"/>
      <c r="M217" s="192"/>
      <c r="N217" s="192"/>
      <c r="O217" s="192"/>
      <c r="P217" s="192"/>
      <c r="Q217" s="192"/>
    </row>
    <row r="218" spans="11:17" ht="18" customHeight="1" x14ac:dyDescent="0.2">
      <c r="K218" s="192"/>
      <c r="L218" s="192"/>
      <c r="M218" s="192"/>
      <c r="N218" s="192"/>
      <c r="O218" s="192"/>
      <c r="P218" s="192"/>
      <c r="Q218" s="192"/>
    </row>
    <row r="219" spans="11:17" ht="18" customHeight="1" x14ac:dyDescent="0.2">
      <c r="K219" s="192"/>
      <c r="L219" s="192"/>
      <c r="M219" s="192"/>
      <c r="N219" s="192"/>
      <c r="O219" s="192"/>
      <c r="P219" s="192"/>
      <c r="Q219" s="192"/>
    </row>
    <row r="220" spans="11:17" ht="18" customHeight="1" x14ac:dyDescent="0.2">
      <c r="K220" s="192"/>
      <c r="L220" s="192"/>
      <c r="M220" s="192"/>
      <c r="N220" s="192"/>
      <c r="O220" s="192"/>
      <c r="P220" s="192"/>
      <c r="Q220" s="192"/>
    </row>
    <row r="221" spans="11:17" ht="18" customHeight="1" x14ac:dyDescent="0.2">
      <c r="K221" s="192"/>
      <c r="L221" s="192"/>
      <c r="M221" s="192"/>
      <c r="N221" s="192"/>
      <c r="O221" s="192"/>
      <c r="P221" s="192"/>
      <c r="Q221" s="192"/>
    </row>
    <row r="222" spans="11:17" ht="18" customHeight="1" x14ac:dyDescent="0.2">
      <c r="K222" s="192"/>
      <c r="L222" s="192"/>
      <c r="M222" s="192"/>
      <c r="N222" s="192"/>
      <c r="O222" s="192"/>
      <c r="P222" s="192"/>
      <c r="Q222" s="192"/>
    </row>
    <row r="223" spans="11:17" ht="18" customHeight="1" x14ac:dyDescent="0.2">
      <c r="K223" s="192"/>
      <c r="L223" s="192"/>
      <c r="M223" s="129"/>
      <c r="N223" s="129"/>
      <c r="O223" s="129"/>
      <c r="P223" s="129"/>
      <c r="Q223" s="129"/>
    </row>
    <row r="224" spans="11:17" ht="18" customHeight="1" x14ac:dyDescent="0.2">
      <c r="K224" s="192"/>
      <c r="L224" s="192"/>
      <c r="M224" s="129"/>
      <c r="N224" s="129"/>
      <c r="O224" s="129"/>
      <c r="P224" s="129"/>
      <c r="Q224" s="129"/>
    </row>
    <row r="225" spans="11:17" ht="18" customHeight="1" x14ac:dyDescent="0.2">
      <c r="K225" s="192"/>
      <c r="L225" s="192"/>
      <c r="M225" s="129"/>
      <c r="N225" s="129"/>
      <c r="O225" s="129"/>
      <c r="P225" s="129"/>
      <c r="Q225" s="129"/>
    </row>
    <row r="226" spans="11:17" ht="18" customHeight="1" x14ac:dyDescent="0.2">
      <c r="K226" s="192"/>
      <c r="L226" s="192"/>
      <c r="M226" s="129"/>
      <c r="N226" s="129"/>
      <c r="O226" s="129"/>
      <c r="P226" s="129"/>
      <c r="Q226" s="129"/>
    </row>
    <row r="227" spans="11:17" ht="18" customHeight="1" x14ac:dyDescent="0.2">
      <c r="K227" s="192"/>
      <c r="L227" s="192"/>
      <c r="M227" s="129"/>
      <c r="N227" s="129"/>
      <c r="O227" s="129"/>
      <c r="P227" s="129"/>
      <c r="Q227" s="129"/>
    </row>
    <row r="228" spans="11:17" ht="18" customHeight="1" x14ac:dyDescent="0.2">
      <c r="K228" s="192"/>
      <c r="L228" s="192"/>
      <c r="M228" s="129"/>
      <c r="N228" s="129"/>
      <c r="O228" s="129"/>
      <c r="P228" s="129"/>
      <c r="Q228" s="129"/>
    </row>
    <row r="229" spans="11:17" ht="18" customHeight="1" x14ac:dyDescent="0.2">
      <c r="K229" s="192"/>
      <c r="L229" s="192"/>
      <c r="M229" s="129"/>
      <c r="N229" s="129"/>
      <c r="O229" s="129"/>
      <c r="P229" s="129"/>
      <c r="Q229" s="129"/>
    </row>
    <row r="230" spans="11:17" ht="18" customHeight="1" x14ac:dyDescent="0.2">
      <c r="K230" s="192"/>
      <c r="L230" s="192"/>
      <c r="M230" s="129"/>
      <c r="N230" s="129"/>
      <c r="O230" s="129"/>
      <c r="P230" s="129"/>
      <c r="Q230" s="129"/>
    </row>
    <row r="231" spans="11:17" ht="18" customHeight="1" x14ac:dyDescent="0.2">
      <c r="K231" s="192"/>
      <c r="L231" s="192"/>
      <c r="M231" s="129"/>
      <c r="N231" s="129"/>
      <c r="O231" s="129"/>
      <c r="P231" s="129"/>
      <c r="Q231" s="129"/>
    </row>
    <row r="232" spans="11:17" ht="18" customHeight="1" x14ac:dyDescent="0.2">
      <c r="K232" s="192"/>
      <c r="L232" s="192"/>
      <c r="M232" s="129"/>
      <c r="N232" s="129"/>
      <c r="O232" s="129"/>
      <c r="P232" s="129"/>
      <c r="Q232" s="129"/>
    </row>
    <row r="233" spans="11:17" ht="18" customHeight="1" x14ac:dyDescent="0.2">
      <c r="K233" s="192"/>
      <c r="L233" s="192"/>
      <c r="M233" s="129"/>
      <c r="N233" s="129"/>
      <c r="O233" s="129"/>
      <c r="P233" s="129"/>
      <c r="Q233" s="129"/>
    </row>
    <row r="234" spans="11:17" ht="18" customHeight="1" x14ac:dyDescent="0.2">
      <c r="K234" s="192"/>
      <c r="L234" s="192"/>
      <c r="M234" s="129"/>
      <c r="N234" s="129"/>
      <c r="O234" s="129"/>
      <c r="P234" s="129"/>
      <c r="Q234" s="129"/>
    </row>
    <row r="235" spans="11:17" ht="18" customHeight="1" x14ac:dyDescent="0.2">
      <c r="K235" s="192"/>
      <c r="L235" s="192"/>
      <c r="M235" s="129"/>
      <c r="N235" s="129"/>
      <c r="O235" s="129"/>
      <c r="P235" s="129"/>
      <c r="Q235" s="129"/>
    </row>
    <row r="236" spans="11:17" ht="18" customHeight="1" x14ac:dyDescent="0.2">
      <c r="K236" s="192"/>
      <c r="L236" s="192"/>
      <c r="M236" s="129"/>
      <c r="N236" s="129"/>
      <c r="O236" s="129"/>
      <c r="P236" s="129"/>
      <c r="Q236" s="129"/>
    </row>
    <row r="237" spans="11:17" ht="18" customHeight="1" x14ac:dyDescent="0.2">
      <c r="K237" s="192"/>
      <c r="L237" s="192"/>
      <c r="M237" s="129"/>
      <c r="N237" s="129"/>
      <c r="O237" s="129"/>
      <c r="P237" s="129"/>
      <c r="Q237" s="129"/>
    </row>
    <row r="238" spans="11:17" ht="18" customHeight="1" x14ac:dyDescent="0.2">
      <c r="K238" s="192"/>
      <c r="L238" s="192"/>
      <c r="M238" s="129"/>
      <c r="N238" s="129"/>
      <c r="O238" s="129"/>
      <c r="P238" s="129"/>
      <c r="Q238" s="129"/>
    </row>
    <row r="239" spans="11:17" ht="18" customHeight="1" x14ac:dyDescent="0.2">
      <c r="K239" s="192"/>
      <c r="L239" s="192"/>
      <c r="M239" s="129"/>
      <c r="N239" s="129"/>
      <c r="O239" s="129"/>
      <c r="P239" s="129"/>
      <c r="Q239" s="129"/>
    </row>
    <row r="240" spans="11:17" ht="18" customHeight="1" x14ac:dyDescent="0.2">
      <c r="K240" s="192"/>
      <c r="L240" s="192"/>
      <c r="M240" s="129"/>
      <c r="N240" s="129"/>
      <c r="O240" s="129"/>
      <c r="P240" s="129"/>
      <c r="Q240" s="129"/>
    </row>
    <row r="241" spans="11:17" ht="18" customHeight="1" x14ac:dyDescent="0.2">
      <c r="K241" s="192"/>
      <c r="L241" s="192"/>
      <c r="M241" s="129"/>
      <c r="N241" s="129"/>
      <c r="O241" s="129"/>
      <c r="P241" s="129"/>
      <c r="Q241" s="129"/>
    </row>
    <row r="242" spans="11:17" ht="18" customHeight="1" x14ac:dyDescent="0.2">
      <c r="K242" s="192"/>
      <c r="L242" s="192"/>
      <c r="M242" s="129"/>
      <c r="N242" s="129"/>
      <c r="O242" s="129"/>
      <c r="P242" s="129"/>
      <c r="Q242" s="129"/>
    </row>
    <row r="243" spans="11:17" ht="18" customHeight="1" x14ac:dyDescent="0.2">
      <c r="K243" s="192"/>
      <c r="L243" s="192"/>
      <c r="M243" s="129"/>
      <c r="N243" s="129"/>
      <c r="O243" s="129"/>
      <c r="P243" s="129"/>
      <c r="Q243" s="129"/>
    </row>
    <row r="244" spans="11:17" ht="18" customHeight="1" x14ac:dyDescent="0.2">
      <c r="K244" s="192"/>
      <c r="L244" s="192"/>
      <c r="M244" s="129"/>
      <c r="N244" s="129"/>
      <c r="O244" s="129"/>
      <c r="P244" s="129"/>
      <c r="Q244" s="129"/>
    </row>
    <row r="245" spans="11:17" ht="18" customHeight="1" x14ac:dyDescent="0.2">
      <c r="K245" s="192"/>
      <c r="L245" s="192"/>
      <c r="M245" s="129"/>
      <c r="N245" s="129"/>
      <c r="O245" s="129"/>
      <c r="P245" s="129"/>
      <c r="Q245" s="129"/>
    </row>
    <row r="246" spans="11:17" ht="18" customHeight="1" x14ac:dyDescent="0.2">
      <c r="K246" s="192"/>
      <c r="L246" s="192"/>
      <c r="M246" s="129"/>
      <c r="N246" s="129"/>
      <c r="O246" s="129"/>
      <c r="P246" s="129"/>
      <c r="Q246" s="129"/>
    </row>
    <row r="247" spans="11:17" ht="18" customHeight="1" x14ac:dyDescent="0.2">
      <c r="K247" s="192"/>
      <c r="L247" s="192"/>
      <c r="M247" s="129"/>
      <c r="N247" s="129"/>
      <c r="O247" s="129"/>
      <c r="P247" s="129"/>
      <c r="Q247" s="129"/>
    </row>
    <row r="248" spans="11:17" ht="18" customHeight="1" x14ac:dyDescent="0.2">
      <c r="K248" s="192"/>
      <c r="L248" s="192"/>
      <c r="M248" s="129"/>
      <c r="N248" s="129"/>
      <c r="O248" s="129"/>
      <c r="P248" s="129"/>
      <c r="Q248" s="129"/>
    </row>
    <row r="249" spans="11:17" ht="18" customHeight="1" x14ac:dyDescent="0.2">
      <c r="K249" s="192"/>
      <c r="L249" s="192"/>
      <c r="M249" s="129"/>
      <c r="N249" s="129"/>
      <c r="O249" s="129"/>
      <c r="P249" s="129"/>
      <c r="Q249" s="129"/>
    </row>
    <row r="250" spans="11:17" ht="18" customHeight="1" x14ac:dyDescent="0.2">
      <c r="K250" s="192"/>
      <c r="L250" s="192"/>
      <c r="M250" s="129"/>
      <c r="N250" s="129"/>
      <c r="O250" s="129"/>
      <c r="P250" s="129"/>
      <c r="Q250" s="129"/>
    </row>
    <row r="251" spans="11:17" ht="18" customHeight="1" x14ac:dyDescent="0.2">
      <c r="K251" s="192"/>
      <c r="L251" s="192"/>
      <c r="M251" s="129"/>
      <c r="N251" s="129"/>
      <c r="O251" s="129"/>
      <c r="P251" s="129"/>
      <c r="Q251" s="129"/>
    </row>
    <row r="252" spans="11:17" ht="18" customHeight="1" x14ac:dyDescent="0.2">
      <c r="K252" s="192"/>
      <c r="L252" s="192"/>
      <c r="M252" s="129"/>
      <c r="N252" s="129"/>
      <c r="O252" s="129"/>
      <c r="P252" s="129"/>
      <c r="Q252" s="129"/>
    </row>
    <row r="253" spans="11:17" ht="18" customHeight="1" x14ac:dyDescent="0.2">
      <c r="K253" s="192"/>
      <c r="L253" s="192"/>
      <c r="M253" s="129"/>
      <c r="N253" s="129"/>
      <c r="O253" s="129"/>
      <c r="P253" s="129"/>
      <c r="Q253" s="129"/>
    </row>
    <row r="254" spans="11:17" ht="18" customHeight="1" x14ac:dyDescent="0.2">
      <c r="K254" s="192"/>
      <c r="L254" s="192"/>
      <c r="M254" s="129"/>
      <c r="N254" s="129"/>
      <c r="O254" s="129"/>
      <c r="P254" s="129"/>
      <c r="Q254" s="129"/>
    </row>
    <row r="255" spans="11:17" ht="18" customHeight="1" x14ac:dyDescent="0.2">
      <c r="K255" s="192"/>
      <c r="L255" s="192"/>
      <c r="M255" s="129"/>
      <c r="N255" s="129"/>
      <c r="O255" s="129"/>
      <c r="P255" s="129"/>
      <c r="Q255" s="129"/>
    </row>
    <row r="256" spans="11:17" ht="18" customHeight="1" x14ac:dyDescent="0.2">
      <c r="K256" s="192"/>
      <c r="L256" s="192"/>
      <c r="M256" s="129"/>
      <c r="N256" s="129"/>
      <c r="O256" s="129"/>
      <c r="P256" s="129"/>
      <c r="Q256" s="129"/>
    </row>
    <row r="257" spans="11:17" ht="18" customHeight="1" x14ac:dyDescent="0.2">
      <c r="K257" s="192"/>
      <c r="L257" s="192"/>
      <c r="M257" s="129"/>
      <c r="N257" s="129"/>
      <c r="O257" s="129"/>
      <c r="P257" s="129"/>
      <c r="Q257" s="129"/>
    </row>
    <row r="258" spans="11:17" ht="18" customHeight="1" x14ac:dyDescent="0.2">
      <c r="K258" s="192"/>
      <c r="L258" s="192"/>
      <c r="M258" s="129"/>
      <c r="N258" s="129"/>
      <c r="O258" s="129"/>
      <c r="P258" s="129"/>
      <c r="Q258" s="129"/>
    </row>
    <row r="259" spans="11:17" ht="18" customHeight="1" x14ac:dyDescent="0.2">
      <c r="K259" s="192"/>
      <c r="L259" s="192"/>
      <c r="M259" s="129"/>
      <c r="N259" s="129"/>
      <c r="O259" s="129"/>
      <c r="P259" s="129"/>
      <c r="Q259" s="129"/>
    </row>
    <row r="260" spans="11:17" ht="18" customHeight="1" x14ac:dyDescent="0.2">
      <c r="K260" s="192"/>
      <c r="L260" s="192"/>
      <c r="M260" s="129"/>
      <c r="N260" s="129"/>
      <c r="O260" s="129"/>
      <c r="P260" s="129"/>
      <c r="Q260" s="129"/>
    </row>
    <row r="261" spans="11:17" ht="18" customHeight="1" x14ac:dyDescent="0.2">
      <c r="K261" s="192"/>
      <c r="L261" s="192"/>
      <c r="M261" s="129"/>
      <c r="N261" s="129"/>
      <c r="O261" s="129"/>
      <c r="P261" s="129"/>
      <c r="Q261" s="129"/>
    </row>
    <row r="262" spans="11:17" ht="18" customHeight="1" x14ac:dyDescent="0.2">
      <c r="K262" s="192"/>
      <c r="L262" s="192"/>
      <c r="M262" s="129"/>
      <c r="N262" s="129"/>
      <c r="O262" s="129"/>
      <c r="P262" s="129"/>
      <c r="Q262" s="129"/>
    </row>
    <row r="263" spans="11:17" ht="18" customHeight="1" x14ac:dyDescent="0.2">
      <c r="K263" s="192"/>
      <c r="L263" s="192"/>
      <c r="M263" s="129"/>
      <c r="N263" s="129"/>
      <c r="O263" s="129"/>
      <c r="P263" s="129"/>
      <c r="Q263" s="129"/>
    </row>
    <row r="264" spans="11:17" ht="18" customHeight="1" x14ac:dyDescent="0.2">
      <c r="K264" s="192"/>
      <c r="L264" s="192"/>
      <c r="M264" s="129"/>
      <c r="N264" s="129"/>
      <c r="O264" s="129"/>
      <c r="P264" s="129"/>
      <c r="Q264" s="129"/>
    </row>
    <row r="265" spans="11:17" ht="18" customHeight="1" x14ac:dyDescent="0.2">
      <c r="K265" s="192"/>
      <c r="L265" s="192"/>
      <c r="M265" s="129"/>
      <c r="N265" s="129"/>
      <c r="O265" s="129"/>
      <c r="P265" s="129"/>
      <c r="Q265" s="129"/>
    </row>
    <row r="266" spans="11:17" ht="18" customHeight="1" x14ac:dyDescent="0.2">
      <c r="K266" s="192"/>
      <c r="L266" s="192"/>
      <c r="M266" s="129"/>
      <c r="N266" s="129"/>
      <c r="O266" s="129"/>
      <c r="P266" s="129"/>
      <c r="Q266" s="129"/>
    </row>
    <row r="267" spans="11:17" ht="18" customHeight="1" x14ac:dyDescent="0.2">
      <c r="K267" s="192"/>
      <c r="L267" s="192"/>
      <c r="M267" s="129"/>
      <c r="N267" s="129"/>
      <c r="O267" s="129"/>
      <c r="P267" s="129"/>
      <c r="Q267" s="129"/>
    </row>
    <row r="268" spans="11:17" ht="18" customHeight="1" x14ac:dyDescent="0.2">
      <c r="K268" s="192"/>
      <c r="L268" s="192"/>
      <c r="M268" s="129"/>
      <c r="N268" s="129"/>
      <c r="O268" s="129"/>
      <c r="P268" s="129"/>
      <c r="Q268" s="129"/>
    </row>
    <row r="269" spans="11:17" ht="18" customHeight="1" x14ac:dyDescent="0.2">
      <c r="K269" s="192"/>
      <c r="L269" s="192"/>
      <c r="M269" s="129"/>
      <c r="N269" s="129"/>
      <c r="O269" s="129"/>
      <c r="P269" s="129"/>
      <c r="Q269" s="129"/>
    </row>
    <row r="270" spans="11:17" ht="18" customHeight="1" x14ac:dyDescent="0.2">
      <c r="K270" s="192"/>
      <c r="L270" s="192"/>
      <c r="M270" s="129"/>
      <c r="N270" s="129"/>
      <c r="O270" s="129"/>
      <c r="P270" s="129"/>
      <c r="Q270" s="129"/>
    </row>
    <row r="271" spans="11:17" ht="18" customHeight="1" x14ac:dyDescent="0.2">
      <c r="K271" s="192"/>
      <c r="L271" s="192"/>
      <c r="M271" s="129"/>
      <c r="N271" s="129"/>
      <c r="O271" s="129"/>
      <c r="P271" s="129"/>
      <c r="Q271" s="129"/>
    </row>
    <row r="272" spans="11:17" ht="18" customHeight="1" x14ac:dyDescent="0.2">
      <c r="K272" s="192"/>
      <c r="L272" s="192"/>
      <c r="M272" s="129"/>
      <c r="N272" s="129"/>
      <c r="O272" s="129"/>
      <c r="P272" s="129"/>
      <c r="Q272" s="129"/>
    </row>
    <row r="273" spans="11:17" ht="18" customHeight="1" x14ac:dyDescent="0.2">
      <c r="K273" s="192"/>
      <c r="L273" s="192"/>
      <c r="M273" s="129"/>
      <c r="N273" s="129"/>
      <c r="O273" s="129"/>
      <c r="P273" s="129"/>
      <c r="Q273" s="129"/>
    </row>
    <row r="274" spans="11:17" ht="18" customHeight="1" x14ac:dyDescent="0.2">
      <c r="K274" s="192"/>
      <c r="L274" s="192"/>
      <c r="M274" s="129"/>
      <c r="N274" s="129"/>
      <c r="O274" s="129"/>
      <c r="P274" s="129"/>
      <c r="Q274" s="129"/>
    </row>
    <row r="275" spans="11:17" ht="18" customHeight="1" x14ac:dyDescent="0.2">
      <c r="K275" s="192"/>
      <c r="L275" s="192"/>
      <c r="M275" s="129"/>
      <c r="N275" s="129"/>
      <c r="O275" s="129"/>
      <c r="P275" s="129"/>
      <c r="Q275" s="129"/>
    </row>
    <row r="276" spans="11:17" ht="18" customHeight="1" x14ac:dyDescent="0.2">
      <c r="K276" s="192"/>
      <c r="L276" s="192"/>
      <c r="M276" s="129"/>
      <c r="N276" s="129"/>
      <c r="O276" s="129"/>
      <c r="P276" s="129"/>
      <c r="Q276" s="129"/>
    </row>
    <row r="277" spans="11:17" ht="18" customHeight="1" x14ac:dyDescent="0.2">
      <c r="K277" s="192"/>
      <c r="L277" s="192"/>
      <c r="M277" s="129"/>
      <c r="N277" s="129"/>
      <c r="O277" s="129"/>
      <c r="P277" s="129"/>
      <c r="Q277" s="129"/>
    </row>
    <row r="278" spans="11:17" ht="18" customHeight="1" x14ac:dyDescent="0.2">
      <c r="K278" s="192"/>
      <c r="L278" s="192"/>
      <c r="M278" s="129"/>
      <c r="N278" s="129"/>
      <c r="O278" s="129"/>
      <c r="P278" s="129"/>
      <c r="Q278" s="129"/>
    </row>
    <row r="279" spans="11:17" ht="18" customHeight="1" x14ac:dyDescent="0.2">
      <c r="K279" s="192"/>
      <c r="L279" s="192"/>
      <c r="M279" s="129"/>
      <c r="N279" s="129"/>
      <c r="O279" s="129"/>
      <c r="P279" s="129"/>
      <c r="Q279" s="129"/>
    </row>
    <row r="280" spans="11:17" ht="18" customHeight="1" x14ac:dyDescent="0.2">
      <c r="K280" s="192"/>
      <c r="L280" s="192"/>
      <c r="M280" s="129"/>
      <c r="N280" s="129"/>
      <c r="O280" s="129"/>
      <c r="P280" s="129"/>
      <c r="Q280" s="129"/>
    </row>
    <row r="281" spans="11:17" ht="18" customHeight="1" x14ac:dyDescent="0.2">
      <c r="K281" s="192"/>
      <c r="L281" s="192"/>
      <c r="M281" s="129"/>
      <c r="N281" s="129"/>
      <c r="O281" s="129"/>
      <c r="P281" s="129"/>
      <c r="Q281" s="129"/>
    </row>
    <row r="282" spans="11:17" ht="18" customHeight="1" x14ac:dyDescent="0.2">
      <c r="K282" s="192"/>
      <c r="L282" s="192"/>
      <c r="M282" s="129"/>
      <c r="N282" s="129"/>
      <c r="O282" s="129"/>
      <c r="P282" s="129"/>
      <c r="Q282" s="129"/>
    </row>
    <row r="283" spans="11:17" ht="18" customHeight="1" x14ac:dyDescent="0.2">
      <c r="K283" s="192"/>
      <c r="L283" s="192"/>
      <c r="M283" s="129"/>
      <c r="N283" s="129"/>
      <c r="O283" s="129"/>
      <c r="P283" s="129"/>
      <c r="Q283" s="129"/>
    </row>
    <row r="284" spans="11:17" ht="18" customHeight="1" x14ac:dyDescent="0.2">
      <c r="K284" s="192"/>
      <c r="L284" s="192"/>
      <c r="M284" s="129"/>
      <c r="N284" s="129"/>
      <c r="O284" s="129"/>
      <c r="P284" s="129"/>
      <c r="Q284" s="129"/>
    </row>
    <row r="285" spans="11:17" ht="18" customHeight="1" x14ac:dyDescent="0.2">
      <c r="K285" s="192"/>
      <c r="L285" s="192"/>
      <c r="M285" s="129"/>
      <c r="N285" s="129"/>
      <c r="O285" s="129"/>
      <c r="P285" s="129"/>
      <c r="Q285" s="129"/>
    </row>
    <row r="286" spans="11:17" ht="18" customHeight="1" x14ac:dyDescent="0.2">
      <c r="K286" s="192"/>
      <c r="L286" s="192"/>
      <c r="M286" s="129"/>
      <c r="N286" s="129"/>
      <c r="O286" s="129"/>
      <c r="P286" s="129"/>
      <c r="Q286" s="129"/>
    </row>
    <row r="287" spans="11:17" ht="18" customHeight="1" x14ac:dyDescent="0.2">
      <c r="K287" s="192"/>
      <c r="L287" s="192"/>
      <c r="M287" s="129"/>
      <c r="N287" s="129"/>
      <c r="O287" s="129"/>
      <c r="P287" s="129"/>
      <c r="Q287" s="129"/>
    </row>
    <row r="288" spans="11:17" ht="18" customHeight="1" x14ac:dyDescent="0.2">
      <c r="K288" s="192"/>
      <c r="L288" s="192"/>
      <c r="M288" s="129"/>
      <c r="N288" s="129"/>
      <c r="O288" s="129"/>
      <c r="P288" s="129"/>
      <c r="Q288" s="129"/>
    </row>
    <row r="289" spans="11:17" ht="18" customHeight="1" x14ac:dyDescent="0.2">
      <c r="K289" s="192"/>
      <c r="L289" s="192"/>
      <c r="M289" s="129"/>
      <c r="N289" s="129"/>
      <c r="O289" s="129"/>
      <c r="P289" s="129"/>
      <c r="Q289" s="129"/>
    </row>
    <row r="290" spans="11:17" ht="18" customHeight="1" x14ac:dyDescent="0.2">
      <c r="K290" s="192"/>
      <c r="L290" s="192"/>
      <c r="M290" s="129"/>
      <c r="N290" s="129"/>
      <c r="O290" s="129"/>
      <c r="P290" s="129"/>
      <c r="Q290" s="129"/>
    </row>
    <row r="291" spans="11:17" ht="18" customHeight="1" x14ac:dyDescent="0.2">
      <c r="K291" s="192"/>
      <c r="L291" s="192"/>
      <c r="M291" s="129"/>
      <c r="N291" s="129"/>
      <c r="O291" s="129"/>
      <c r="P291" s="129"/>
      <c r="Q291" s="129"/>
    </row>
    <row r="292" spans="11:17" ht="18" customHeight="1" x14ac:dyDescent="0.2">
      <c r="K292" s="192"/>
      <c r="L292" s="192"/>
      <c r="M292" s="129"/>
      <c r="N292" s="129"/>
      <c r="O292" s="129"/>
      <c r="P292" s="129"/>
      <c r="Q292" s="129"/>
    </row>
    <row r="293" spans="11:17" ht="18" customHeight="1" x14ac:dyDescent="0.2">
      <c r="K293" s="192"/>
      <c r="L293" s="192"/>
      <c r="M293" s="129"/>
      <c r="N293" s="129"/>
      <c r="O293" s="129"/>
      <c r="P293" s="129"/>
      <c r="Q293" s="129"/>
    </row>
    <row r="294" spans="11:17" ht="18" customHeight="1" x14ac:dyDescent="0.2">
      <c r="K294" s="192"/>
      <c r="L294" s="192"/>
      <c r="M294" s="129"/>
      <c r="N294" s="129"/>
      <c r="O294" s="129"/>
      <c r="P294" s="129"/>
      <c r="Q294" s="129"/>
    </row>
    <row r="295" spans="11:17" ht="18" customHeight="1" x14ac:dyDescent="0.2">
      <c r="K295" s="192"/>
      <c r="L295" s="192"/>
      <c r="M295" s="129"/>
      <c r="N295" s="129"/>
      <c r="O295" s="129"/>
      <c r="P295" s="129"/>
      <c r="Q295" s="129"/>
    </row>
    <row r="296" spans="11:17" ht="18" customHeight="1" x14ac:dyDescent="0.2">
      <c r="K296" s="192"/>
      <c r="L296" s="192"/>
      <c r="M296" s="129"/>
      <c r="N296" s="129"/>
      <c r="O296" s="129"/>
      <c r="P296" s="129"/>
      <c r="Q296" s="129"/>
    </row>
    <row r="297" spans="11:17" ht="18" customHeight="1" x14ac:dyDescent="0.2">
      <c r="K297" s="192"/>
      <c r="L297" s="192"/>
      <c r="M297" s="129"/>
      <c r="N297" s="129"/>
      <c r="O297" s="129"/>
      <c r="P297" s="129"/>
      <c r="Q297" s="129"/>
    </row>
    <row r="298" spans="11:17" ht="18" customHeight="1" x14ac:dyDescent="0.2">
      <c r="K298" s="192"/>
      <c r="L298" s="192"/>
      <c r="M298" s="129"/>
      <c r="N298" s="129"/>
      <c r="O298" s="129"/>
      <c r="P298" s="129"/>
      <c r="Q298" s="129"/>
    </row>
    <row r="299" spans="11:17" ht="18" customHeight="1" x14ac:dyDescent="0.2">
      <c r="K299" s="192"/>
      <c r="L299" s="192"/>
      <c r="M299" s="129"/>
      <c r="N299" s="129"/>
      <c r="O299" s="129"/>
      <c r="P299" s="129"/>
      <c r="Q299" s="129"/>
    </row>
    <row r="300" spans="11:17" ht="18" customHeight="1" x14ac:dyDescent="0.2">
      <c r="K300" s="192"/>
      <c r="L300" s="192"/>
      <c r="M300" s="129"/>
      <c r="N300" s="129"/>
      <c r="O300" s="129"/>
      <c r="P300" s="129"/>
      <c r="Q300" s="129"/>
    </row>
    <row r="301" spans="11:17" ht="18" customHeight="1" x14ac:dyDescent="0.2">
      <c r="K301" s="192"/>
      <c r="L301" s="192"/>
      <c r="M301" s="129"/>
      <c r="N301" s="129"/>
      <c r="O301" s="129"/>
      <c r="P301" s="129"/>
      <c r="Q301" s="129"/>
    </row>
    <row r="302" spans="11:17" ht="18" customHeight="1" x14ac:dyDescent="0.2">
      <c r="K302" s="192"/>
      <c r="L302" s="192"/>
      <c r="M302" s="129"/>
      <c r="N302" s="129"/>
      <c r="O302" s="129"/>
      <c r="P302" s="129"/>
      <c r="Q302" s="129"/>
    </row>
    <row r="303" spans="11:17" ht="18" customHeight="1" x14ac:dyDescent="0.2">
      <c r="K303" s="192"/>
      <c r="L303" s="192"/>
      <c r="M303" s="129"/>
      <c r="N303" s="129"/>
      <c r="O303" s="129"/>
      <c r="P303" s="129"/>
      <c r="Q303" s="129"/>
    </row>
    <row r="304" spans="11:17" ht="18" customHeight="1" x14ac:dyDescent="0.2">
      <c r="K304" s="192"/>
      <c r="L304" s="192"/>
      <c r="M304" s="129"/>
      <c r="N304" s="129"/>
      <c r="O304" s="129"/>
      <c r="P304" s="129"/>
      <c r="Q304" s="129"/>
    </row>
    <row r="305" spans="11:17" ht="18" customHeight="1" x14ac:dyDescent="0.2">
      <c r="K305" s="192"/>
      <c r="L305" s="192"/>
      <c r="M305" s="129"/>
      <c r="N305" s="129"/>
      <c r="O305" s="129"/>
      <c r="P305" s="129"/>
      <c r="Q305" s="129"/>
    </row>
    <row r="306" spans="11:17" ht="18" customHeight="1" x14ac:dyDescent="0.2">
      <c r="K306" s="192"/>
      <c r="L306" s="192"/>
      <c r="M306" s="129"/>
      <c r="N306" s="129"/>
      <c r="O306" s="129"/>
      <c r="P306" s="129"/>
      <c r="Q306" s="129"/>
    </row>
    <row r="307" spans="11:17" ht="18" customHeight="1" x14ac:dyDescent="0.2">
      <c r="K307" s="192"/>
      <c r="L307" s="192"/>
      <c r="M307" s="129"/>
      <c r="N307" s="129"/>
      <c r="O307" s="129"/>
      <c r="P307" s="129"/>
      <c r="Q307" s="129"/>
    </row>
    <row r="308" spans="11:17" ht="18" customHeight="1" x14ac:dyDescent="0.2">
      <c r="K308" s="192"/>
      <c r="L308" s="192"/>
      <c r="M308" s="129"/>
      <c r="N308" s="129"/>
      <c r="O308" s="129"/>
      <c r="P308" s="129"/>
      <c r="Q308" s="129"/>
    </row>
    <row r="309" spans="11:17" ht="18" customHeight="1" x14ac:dyDescent="0.2">
      <c r="K309" s="192"/>
      <c r="L309" s="192"/>
      <c r="M309" s="129"/>
      <c r="N309" s="129"/>
      <c r="O309" s="129"/>
      <c r="P309" s="129"/>
      <c r="Q309" s="129"/>
    </row>
    <row r="310" spans="11:17" ht="18" customHeight="1" x14ac:dyDescent="0.2">
      <c r="K310" s="192"/>
      <c r="L310" s="192"/>
      <c r="M310" s="129"/>
      <c r="N310" s="129"/>
      <c r="O310" s="129"/>
      <c r="P310" s="129"/>
      <c r="Q310" s="129"/>
    </row>
    <row r="311" spans="11:17" ht="18" customHeight="1" x14ac:dyDescent="0.2">
      <c r="K311" s="192"/>
      <c r="L311" s="192"/>
      <c r="M311" s="129"/>
      <c r="N311" s="129"/>
      <c r="O311" s="129"/>
      <c r="P311" s="129"/>
      <c r="Q311" s="129"/>
    </row>
    <row r="312" spans="11:17" ht="18" customHeight="1" x14ac:dyDescent="0.2">
      <c r="K312" s="192"/>
      <c r="L312" s="192"/>
      <c r="M312" s="129"/>
      <c r="N312" s="129"/>
      <c r="O312" s="129"/>
      <c r="P312" s="129"/>
      <c r="Q312" s="129"/>
    </row>
    <row r="313" spans="11:17" ht="18" customHeight="1" x14ac:dyDescent="0.2">
      <c r="K313" s="192"/>
      <c r="L313" s="192"/>
      <c r="M313" s="129"/>
      <c r="N313" s="129"/>
      <c r="O313" s="129"/>
      <c r="P313" s="129"/>
      <c r="Q313" s="129"/>
    </row>
    <row r="314" spans="11:17" ht="18" customHeight="1" x14ac:dyDescent="0.2">
      <c r="K314" s="192"/>
      <c r="L314" s="192"/>
      <c r="M314" s="129"/>
      <c r="N314" s="129"/>
      <c r="O314" s="129"/>
      <c r="P314" s="129"/>
      <c r="Q314" s="129"/>
    </row>
    <row r="315" spans="11:17" ht="18" customHeight="1" x14ac:dyDescent="0.2">
      <c r="K315" s="192"/>
      <c r="L315" s="192"/>
      <c r="M315" s="129"/>
      <c r="N315" s="129"/>
      <c r="O315" s="129"/>
      <c r="P315" s="129"/>
      <c r="Q315" s="129"/>
    </row>
    <row r="316" spans="11:17" ht="18" customHeight="1" x14ac:dyDescent="0.2">
      <c r="K316" s="192"/>
      <c r="L316" s="192"/>
      <c r="M316" s="129"/>
      <c r="N316" s="129"/>
      <c r="O316" s="129"/>
      <c r="P316" s="129"/>
      <c r="Q316" s="129"/>
    </row>
    <row r="317" spans="11:17" ht="18" customHeight="1" x14ac:dyDescent="0.2">
      <c r="K317" s="192"/>
      <c r="L317" s="192"/>
      <c r="M317" s="129"/>
      <c r="N317" s="129"/>
      <c r="O317" s="129"/>
      <c r="P317" s="129"/>
      <c r="Q317" s="129"/>
    </row>
    <row r="318" spans="11:17" ht="18" customHeight="1" x14ac:dyDescent="0.2">
      <c r="K318" s="192"/>
      <c r="L318" s="192"/>
      <c r="M318" s="129"/>
      <c r="N318" s="129"/>
      <c r="O318" s="129"/>
      <c r="P318" s="129"/>
      <c r="Q318" s="129"/>
    </row>
    <row r="319" spans="11:17" ht="18" customHeight="1" x14ac:dyDescent="0.2">
      <c r="K319" s="192"/>
      <c r="L319" s="192"/>
      <c r="M319" s="129"/>
      <c r="N319" s="129"/>
      <c r="O319" s="129"/>
      <c r="P319" s="129"/>
      <c r="Q319" s="129"/>
    </row>
    <row r="320" spans="11:17" ht="18" customHeight="1" x14ac:dyDescent="0.2">
      <c r="K320" s="192"/>
      <c r="L320" s="192"/>
      <c r="M320" s="129"/>
      <c r="N320" s="129"/>
      <c r="O320" s="129"/>
      <c r="P320" s="129"/>
      <c r="Q320" s="129"/>
    </row>
    <row r="321" spans="11:17" ht="18" customHeight="1" x14ac:dyDescent="0.2">
      <c r="K321" s="192"/>
      <c r="L321" s="192"/>
      <c r="M321" s="129"/>
      <c r="N321" s="129"/>
      <c r="O321" s="129"/>
      <c r="P321" s="129"/>
      <c r="Q321" s="129"/>
    </row>
    <row r="322" spans="11:17" ht="18" customHeight="1" x14ac:dyDescent="0.2">
      <c r="K322" s="192"/>
      <c r="L322" s="192"/>
      <c r="M322" s="129"/>
      <c r="N322" s="129"/>
      <c r="O322" s="129"/>
      <c r="P322" s="129"/>
      <c r="Q322" s="129"/>
    </row>
    <row r="323" spans="11:17" ht="18" customHeight="1" x14ac:dyDescent="0.2">
      <c r="K323" s="192"/>
      <c r="L323" s="192"/>
      <c r="M323" s="129"/>
      <c r="N323" s="129"/>
      <c r="O323" s="129"/>
      <c r="P323" s="129"/>
      <c r="Q323" s="129"/>
    </row>
    <row r="324" spans="11:17" ht="18" customHeight="1" x14ac:dyDescent="0.2">
      <c r="K324" s="192"/>
      <c r="L324" s="192"/>
      <c r="M324" s="129"/>
      <c r="N324" s="129"/>
      <c r="O324" s="129"/>
      <c r="P324" s="129"/>
      <c r="Q324" s="129"/>
    </row>
    <row r="325" spans="11:17" ht="18" customHeight="1" x14ac:dyDescent="0.2">
      <c r="K325" s="192"/>
      <c r="L325" s="192"/>
      <c r="M325" s="129"/>
      <c r="N325" s="129"/>
      <c r="O325" s="129"/>
      <c r="P325" s="129"/>
      <c r="Q325" s="129"/>
    </row>
    <row r="326" spans="11:17" ht="18" customHeight="1" x14ac:dyDescent="0.2">
      <c r="K326" s="192"/>
      <c r="L326" s="192"/>
      <c r="M326" s="129"/>
      <c r="N326" s="129"/>
      <c r="O326" s="129"/>
      <c r="P326" s="129"/>
      <c r="Q326" s="129"/>
    </row>
    <row r="327" spans="11:17" ht="18" customHeight="1" x14ac:dyDescent="0.2">
      <c r="K327" s="192"/>
      <c r="L327" s="192"/>
      <c r="M327" s="129"/>
      <c r="N327" s="129"/>
      <c r="O327" s="129"/>
      <c r="P327" s="129"/>
      <c r="Q327" s="129"/>
    </row>
    <row r="328" spans="11:17" ht="18" customHeight="1" x14ac:dyDescent="0.2">
      <c r="K328" s="192"/>
      <c r="L328" s="192"/>
      <c r="M328" s="129"/>
      <c r="N328" s="129"/>
      <c r="O328" s="129"/>
      <c r="P328" s="129"/>
      <c r="Q328" s="129"/>
    </row>
    <row r="329" spans="11:17" ht="18" customHeight="1" x14ac:dyDescent="0.2">
      <c r="K329" s="192"/>
      <c r="L329" s="192"/>
      <c r="M329" s="129"/>
      <c r="N329" s="129"/>
      <c r="O329" s="129"/>
      <c r="P329" s="129"/>
      <c r="Q329" s="129"/>
    </row>
    <row r="330" spans="11:17" ht="18" customHeight="1" x14ac:dyDescent="0.2">
      <c r="K330" s="192"/>
      <c r="L330" s="192"/>
      <c r="M330" s="129"/>
      <c r="N330" s="129"/>
      <c r="O330" s="129"/>
      <c r="P330" s="129"/>
      <c r="Q330" s="129"/>
    </row>
    <row r="331" spans="11:17" ht="18" customHeight="1" x14ac:dyDescent="0.2">
      <c r="K331" s="192"/>
      <c r="L331" s="192"/>
      <c r="M331" s="129"/>
      <c r="N331" s="129"/>
      <c r="O331" s="129"/>
      <c r="P331" s="129"/>
      <c r="Q331" s="129"/>
    </row>
    <row r="332" spans="11:17" ht="18" customHeight="1" x14ac:dyDescent="0.2">
      <c r="K332" s="192"/>
      <c r="L332" s="192"/>
      <c r="M332" s="129"/>
      <c r="N332" s="129"/>
      <c r="O332" s="129"/>
      <c r="P332" s="129"/>
      <c r="Q332" s="129"/>
    </row>
    <row r="333" spans="11:17" ht="18" customHeight="1" x14ac:dyDescent="0.2">
      <c r="K333" s="192"/>
      <c r="L333" s="192"/>
      <c r="M333" s="129"/>
      <c r="N333" s="129"/>
      <c r="O333" s="129"/>
      <c r="P333" s="129"/>
      <c r="Q333" s="129"/>
    </row>
    <row r="334" spans="11:17" ht="18" customHeight="1" x14ac:dyDescent="0.2">
      <c r="K334" s="192"/>
      <c r="L334" s="192"/>
      <c r="M334" s="129"/>
      <c r="N334" s="129"/>
      <c r="O334" s="129"/>
      <c r="P334" s="129"/>
      <c r="Q334" s="129"/>
    </row>
    <row r="335" spans="11:17" ht="18" customHeight="1" x14ac:dyDescent="0.2">
      <c r="K335" s="192"/>
      <c r="L335" s="192"/>
      <c r="M335" s="129"/>
      <c r="N335" s="129"/>
      <c r="O335" s="129"/>
      <c r="P335" s="129"/>
      <c r="Q335" s="129"/>
    </row>
    <row r="336" spans="11:17" ht="18" customHeight="1" x14ac:dyDescent="0.2">
      <c r="K336" s="192"/>
      <c r="L336" s="192"/>
      <c r="M336" s="129"/>
      <c r="N336" s="129"/>
      <c r="O336" s="129"/>
      <c r="P336" s="129"/>
      <c r="Q336" s="129"/>
    </row>
    <row r="337" spans="11:17" ht="18" customHeight="1" x14ac:dyDescent="0.2">
      <c r="K337" s="192"/>
      <c r="L337" s="192"/>
      <c r="M337" s="129"/>
      <c r="N337" s="129"/>
      <c r="O337" s="129"/>
      <c r="P337" s="129"/>
      <c r="Q337" s="129"/>
    </row>
    <row r="338" spans="11:17" ht="18" customHeight="1" x14ac:dyDescent="0.2">
      <c r="K338" s="192"/>
      <c r="L338" s="192"/>
      <c r="M338" s="129"/>
      <c r="N338" s="129"/>
      <c r="O338" s="129"/>
      <c r="P338" s="129"/>
      <c r="Q338" s="129"/>
    </row>
    <row r="339" spans="11:17" ht="18" customHeight="1" x14ac:dyDescent="0.2">
      <c r="K339" s="192"/>
      <c r="L339" s="192"/>
      <c r="M339" s="129"/>
      <c r="N339" s="129"/>
      <c r="O339" s="129"/>
      <c r="P339" s="129"/>
      <c r="Q339" s="129"/>
    </row>
    <row r="340" spans="11:17" ht="18" customHeight="1" x14ac:dyDescent="0.2">
      <c r="K340" s="192"/>
      <c r="L340" s="192"/>
      <c r="M340" s="129"/>
      <c r="N340" s="129"/>
      <c r="O340" s="129"/>
      <c r="P340" s="129"/>
      <c r="Q340" s="129"/>
    </row>
    <row r="341" spans="11:17" ht="18" customHeight="1" x14ac:dyDescent="0.2">
      <c r="K341" s="192"/>
      <c r="L341" s="192"/>
      <c r="M341" s="129"/>
      <c r="N341" s="129"/>
      <c r="O341" s="129"/>
      <c r="P341" s="129"/>
      <c r="Q341" s="129"/>
    </row>
    <row r="342" spans="11:17" ht="18" customHeight="1" x14ac:dyDescent="0.2">
      <c r="K342" s="192"/>
      <c r="L342" s="192"/>
      <c r="M342" s="129"/>
      <c r="N342" s="129"/>
      <c r="O342" s="129"/>
      <c r="P342" s="129"/>
      <c r="Q342" s="129"/>
    </row>
    <row r="343" spans="11:17" ht="18" customHeight="1" x14ac:dyDescent="0.2">
      <c r="K343" s="192"/>
      <c r="L343" s="192"/>
      <c r="M343" s="129"/>
      <c r="N343" s="129"/>
      <c r="O343" s="129"/>
      <c r="P343" s="129"/>
      <c r="Q343" s="129"/>
    </row>
    <row r="344" spans="11:17" ht="18" customHeight="1" x14ac:dyDescent="0.2">
      <c r="K344" s="192"/>
      <c r="L344" s="192"/>
      <c r="M344" s="129"/>
      <c r="N344" s="129"/>
      <c r="O344" s="129"/>
      <c r="P344" s="129"/>
      <c r="Q344" s="129"/>
    </row>
    <row r="345" spans="11:17" ht="18" customHeight="1" x14ac:dyDescent="0.2">
      <c r="K345" s="192"/>
      <c r="L345" s="192"/>
      <c r="M345" s="129"/>
      <c r="N345" s="129"/>
      <c r="O345" s="129"/>
      <c r="P345" s="129"/>
      <c r="Q345" s="129"/>
    </row>
    <row r="346" spans="11:17" ht="18" customHeight="1" x14ac:dyDescent="0.2">
      <c r="K346" s="192"/>
      <c r="L346" s="192"/>
      <c r="M346" s="129"/>
      <c r="N346" s="129"/>
      <c r="O346" s="129"/>
      <c r="P346" s="129"/>
      <c r="Q346" s="129"/>
    </row>
    <row r="347" spans="11:17" ht="18" customHeight="1" x14ac:dyDescent="0.2">
      <c r="K347" s="192"/>
      <c r="L347" s="192"/>
      <c r="M347" s="129"/>
      <c r="N347" s="129"/>
      <c r="O347" s="129"/>
      <c r="P347" s="129"/>
      <c r="Q347" s="129"/>
    </row>
    <row r="348" spans="11:17" ht="18" customHeight="1" x14ac:dyDescent="0.2">
      <c r="K348" s="192"/>
      <c r="L348" s="192"/>
      <c r="M348" s="129"/>
      <c r="N348" s="129"/>
      <c r="O348" s="129"/>
      <c r="P348" s="129"/>
      <c r="Q348" s="129"/>
    </row>
    <row r="349" spans="11:17" ht="18" customHeight="1" x14ac:dyDescent="0.2">
      <c r="K349" s="192"/>
      <c r="L349" s="192"/>
      <c r="M349" s="129"/>
      <c r="N349" s="129"/>
      <c r="O349" s="129"/>
      <c r="P349" s="129"/>
      <c r="Q349" s="129"/>
    </row>
    <row r="350" spans="11:17" ht="18" customHeight="1" x14ac:dyDescent="0.2">
      <c r="K350" s="192"/>
      <c r="L350" s="192"/>
      <c r="M350" s="129"/>
      <c r="N350" s="129"/>
      <c r="O350" s="129"/>
      <c r="P350" s="129"/>
      <c r="Q350" s="129"/>
    </row>
    <row r="351" spans="11:17" ht="18" customHeight="1" x14ac:dyDescent="0.2">
      <c r="K351" s="192"/>
      <c r="L351" s="192"/>
      <c r="M351" s="129"/>
      <c r="N351" s="129"/>
      <c r="O351" s="129"/>
      <c r="P351" s="129"/>
      <c r="Q351" s="129"/>
    </row>
    <row r="352" spans="11:17" ht="18" customHeight="1" x14ac:dyDescent="0.2">
      <c r="K352" s="192"/>
      <c r="L352" s="192"/>
      <c r="M352" s="129"/>
      <c r="N352" s="129"/>
      <c r="O352" s="129"/>
      <c r="P352" s="129"/>
      <c r="Q352" s="129"/>
    </row>
    <row r="353" spans="11:17" ht="18" customHeight="1" x14ac:dyDescent="0.2">
      <c r="K353" s="192"/>
      <c r="L353" s="192"/>
      <c r="M353" s="129"/>
      <c r="N353" s="129"/>
      <c r="O353" s="129"/>
      <c r="P353" s="129"/>
      <c r="Q353" s="129"/>
    </row>
    <row r="354" spans="11:17" ht="18" customHeight="1" x14ac:dyDescent="0.2">
      <c r="K354" s="192"/>
      <c r="L354" s="192"/>
      <c r="M354" s="129"/>
      <c r="N354" s="129"/>
      <c r="O354" s="129"/>
      <c r="P354" s="129"/>
      <c r="Q354" s="129"/>
    </row>
    <row r="355" spans="11:17" ht="18" customHeight="1" x14ac:dyDescent="0.2">
      <c r="K355" s="192"/>
      <c r="L355" s="192"/>
      <c r="M355" s="129"/>
      <c r="N355" s="129"/>
      <c r="O355" s="129"/>
      <c r="P355" s="129"/>
      <c r="Q355" s="129"/>
    </row>
    <row r="356" spans="11:17" ht="18" customHeight="1" x14ac:dyDescent="0.2">
      <c r="K356" s="192"/>
      <c r="L356" s="192"/>
      <c r="M356" s="129"/>
      <c r="N356" s="129"/>
      <c r="O356" s="129"/>
      <c r="P356" s="129"/>
      <c r="Q356" s="129"/>
    </row>
    <row r="357" spans="11:17" ht="18" customHeight="1" x14ac:dyDescent="0.2">
      <c r="K357" s="192"/>
      <c r="L357" s="192"/>
      <c r="M357" s="129"/>
      <c r="N357" s="129"/>
      <c r="O357" s="129"/>
      <c r="P357" s="129"/>
      <c r="Q357" s="129"/>
    </row>
    <row r="358" spans="11:17" ht="18" customHeight="1" x14ac:dyDescent="0.2">
      <c r="K358" s="192"/>
      <c r="L358" s="192"/>
      <c r="M358" s="129"/>
      <c r="N358" s="129"/>
      <c r="O358" s="129"/>
      <c r="P358" s="129"/>
      <c r="Q358" s="129"/>
    </row>
    <row r="359" spans="11:17" ht="18" customHeight="1" x14ac:dyDescent="0.2">
      <c r="K359" s="192"/>
      <c r="L359" s="192"/>
      <c r="M359" s="129"/>
      <c r="N359" s="129"/>
      <c r="O359" s="129"/>
      <c r="P359" s="129"/>
      <c r="Q359" s="129"/>
    </row>
    <row r="360" spans="11:17" ht="18" customHeight="1" x14ac:dyDescent="0.2">
      <c r="K360" s="192"/>
      <c r="L360" s="192"/>
      <c r="M360" s="129"/>
      <c r="N360" s="129"/>
      <c r="O360" s="129"/>
      <c r="P360" s="129"/>
      <c r="Q360" s="129"/>
    </row>
    <row r="361" spans="11:17" ht="18" customHeight="1" x14ac:dyDescent="0.2">
      <c r="K361" s="192"/>
      <c r="L361" s="192"/>
      <c r="M361" s="129"/>
      <c r="N361" s="129"/>
      <c r="O361" s="129"/>
      <c r="P361" s="129"/>
      <c r="Q361" s="129"/>
    </row>
    <row r="362" spans="11:17" ht="18" customHeight="1" x14ac:dyDescent="0.2">
      <c r="K362" s="192"/>
      <c r="L362" s="192"/>
      <c r="M362" s="129"/>
      <c r="N362" s="129"/>
      <c r="O362" s="129"/>
      <c r="P362" s="129"/>
      <c r="Q362" s="129"/>
    </row>
    <row r="363" spans="11:17" ht="18" customHeight="1" x14ac:dyDescent="0.2">
      <c r="K363" s="192"/>
      <c r="L363" s="192"/>
      <c r="M363" s="129"/>
      <c r="N363" s="129"/>
      <c r="O363" s="129"/>
      <c r="P363" s="129"/>
      <c r="Q363" s="129"/>
    </row>
    <row r="364" spans="11:17" ht="18" customHeight="1" x14ac:dyDescent="0.2">
      <c r="K364" s="192"/>
      <c r="L364" s="192"/>
      <c r="M364" s="129"/>
      <c r="N364" s="129"/>
      <c r="O364" s="129"/>
      <c r="P364" s="129"/>
      <c r="Q364" s="129"/>
    </row>
    <row r="365" spans="11:17" ht="18" customHeight="1" x14ac:dyDescent="0.2">
      <c r="K365" s="192"/>
      <c r="L365" s="192"/>
      <c r="M365" s="129"/>
      <c r="N365" s="129"/>
      <c r="O365" s="129"/>
      <c r="P365" s="129"/>
      <c r="Q365" s="129"/>
    </row>
    <row r="366" spans="11:17" ht="18" customHeight="1" x14ac:dyDescent="0.2">
      <c r="K366" s="192"/>
      <c r="L366" s="192"/>
      <c r="M366" s="129"/>
      <c r="N366" s="129"/>
      <c r="O366" s="129"/>
      <c r="P366" s="129"/>
      <c r="Q366" s="129"/>
    </row>
    <row r="367" spans="11:17" ht="18" customHeight="1" x14ac:dyDescent="0.2">
      <c r="K367" s="192"/>
      <c r="L367" s="192"/>
      <c r="M367" s="129"/>
      <c r="N367" s="129"/>
      <c r="O367" s="129"/>
      <c r="P367" s="129"/>
      <c r="Q367" s="129"/>
    </row>
    <row r="368" spans="11:17" ht="18" customHeight="1" x14ac:dyDescent="0.2">
      <c r="K368" s="192"/>
      <c r="L368" s="192"/>
      <c r="M368" s="129"/>
      <c r="N368" s="129"/>
      <c r="O368" s="129"/>
      <c r="P368" s="129"/>
      <c r="Q368" s="129"/>
    </row>
    <row r="369" spans="11:17" ht="18" customHeight="1" x14ac:dyDescent="0.2">
      <c r="K369" s="192"/>
      <c r="L369" s="192"/>
      <c r="M369" s="129"/>
      <c r="N369" s="129"/>
      <c r="O369" s="129"/>
      <c r="P369" s="129"/>
      <c r="Q369" s="129"/>
    </row>
    <row r="370" spans="11:17" ht="18" customHeight="1" x14ac:dyDescent="0.2">
      <c r="K370" s="192"/>
      <c r="L370" s="192"/>
      <c r="M370" s="129"/>
      <c r="N370" s="129"/>
      <c r="O370" s="129"/>
      <c r="P370" s="129"/>
      <c r="Q370" s="129"/>
    </row>
    <row r="371" spans="11:17" ht="18" customHeight="1" x14ac:dyDescent="0.2">
      <c r="K371" s="192"/>
      <c r="L371" s="192"/>
      <c r="M371" s="129"/>
      <c r="N371" s="129"/>
      <c r="O371" s="129"/>
      <c r="P371" s="129"/>
      <c r="Q371" s="129"/>
    </row>
    <row r="372" spans="11:17" ht="18" customHeight="1" x14ac:dyDescent="0.2">
      <c r="K372" s="192"/>
      <c r="L372" s="192"/>
      <c r="M372" s="129"/>
      <c r="N372" s="129"/>
      <c r="O372" s="129"/>
      <c r="P372" s="129"/>
      <c r="Q372" s="129"/>
    </row>
    <row r="373" spans="11:17" ht="18" customHeight="1" x14ac:dyDescent="0.2">
      <c r="K373" s="192"/>
      <c r="L373" s="192"/>
      <c r="M373" s="129"/>
      <c r="N373" s="129"/>
      <c r="O373" s="129"/>
      <c r="P373" s="129"/>
      <c r="Q373" s="129"/>
    </row>
    <row r="374" spans="11:17" ht="18" customHeight="1" x14ac:dyDescent="0.2">
      <c r="K374" s="192"/>
      <c r="L374" s="192"/>
      <c r="M374" s="129"/>
      <c r="N374" s="129"/>
      <c r="O374" s="129"/>
      <c r="P374" s="129"/>
      <c r="Q374" s="129"/>
    </row>
    <row r="375" spans="11:17" ht="18" customHeight="1" x14ac:dyDescent="0.2">
      <c r="K375" s="192"/>
      <c r="L375" s="192"/>
      <c r="M375" s="129"/>
      <c r="N375" s="129"/>
      <c r="O375" s="129"/>
      <c r="P375" s="129"/>
      <c r="Q375" s="129"/>
    </row>
    <row r="376" spans="11:17" ht="18" customHeight="1" x14ac:dyDescent="0.2">
      <c r="K376" s="192"/>
      <c r="L376" s="192"/>
      <c r="M376" s="129"/>
      <c r="N376" s="129"/>
      <c r="O376" s="129"/>
      <c r="P376" s="129"/>
      <c r="Q376" s="129"/>
    </row>
    <row r="377" spans="11:17" ht="18" customHeight="1" x14ac:dyDescent="0.2">
      <c r="K377" s="192"/>
      <c r="L377" s="192"/>
      <c r="M377" s="129"/>
      <c r="N377" s="129"/>
      <c r="O377" s="129"/>
      <c r="P377" s="129"/>
      <c r="Q377" s="129"/>
    </row>
    <row r="378" spans="11:17" ht="18" customHeight="1" x14ac:dyDescent="0.2">
      <c r="K378" s="192"/>
      <c r="L378" s="192"/>
      <c r="M378" s="129"/>
      <c r="N378" s="129"/>
      <c r="O378" s="129"/>
      <c r="P378" s="129"/>
      <c r="Q378" s="129"/>
    </row>
    <row r="379" spans="11:17" ht="18" customHeight="1" x14ac:dyDescent="0.2">
      <c r="K379" s="192"/>
      <c r="L379" s="192"/>
      <c r="M379" s="129"/>
      <c r="N379" s="129"/>
      <c r="O379" s="129"/>
      <c r="P379" s="129"/>
      <c r="Q379" s="129"/>
    </row>
    <row r="380" spans="11:17" ht="18" customHeight="1" x14ac:dyDescent="0.2">
      <c r="K380" s="192"/>
      <c r="L380" s="192"/>
      <c r="M380" s="129"/>
      <c r="N380" s="129"/>
      <c r="O380" s="129"/>
      <c r="P380" s="129"/>
      <c r="Q380" s="129"/>
    </row>
    <row r="381" spans="11:17" ht="18" customHeight="1" x14ac:dyDescent="0.2">
      <c r="K381" s="192"/>
      <c r="L381" s="192"/>
      <c r="M381" s="129"/>
      <c r="N381" s="129"/>
      <c r="O381" s="129"/>
      <c r="P381" s="129"/>
      <c r="Q381" s="129"/>
    </row>
    <row r="382" spans="11:17" ht="18" customHeight="1" x14ac:dyDescent="0.2">
      <c r="K382" s="192"/>
      <c r="L382" s="192"/>
      <c r="M382" s="129"/>
      <c r="N382" s="129"/>
      <c r="O382" s="129"/>
      <c r="P382" s="129"/>
      <c r="Q382" s="129"/>
    </row>
    <row r="383" spans="11:17" ht="18" customHeight="1" x14ac:dyDescent="0.2">
      <c r="K383" s="192"/>
      <c r="L383" s="192"/>
      <c r="M383" s="129"/>
      <c r="N383" s="129"/>
      <c r="O383" s="129"/>
      <c r="P383" s="129"/>
      <c r="Q383" s="129"/>
    </row>
    <row r="384" spans="11:17" ht="18" customHeight="1" x14ac:dyDescent="0.2">
      <c r="K384" s="192"/>
      <c r="L384" s="192"/>
      <c r="M384" s="129"/>
      <c r="N384" s="129"/>
      <c r="O384" s="129"/>
      <c r="P384" s="129"/>
      <c r="Q384" s="129"/>
    </row>
    <row r="385" spans="11:17" ht="18" customHeight="1" x14ac:dyDescent="0.2">
      <c r="K385" s="192"/>
      <c r="L385" s="192"/>
      <c r="M385" s="129"/>
      <c r="N385" s="129"/>
      <c r="O385" s="129"/>
      <c r="P385" s="129"/>
      <c r="Q385" s="129"/>
    </row>
    <row r="386" spans="11:17" ht="18" customHeight="1" x14ac:dyDescent="0.2">
      <c r="K386" s="192"/>
      <c r="L386" s="192"/>
      <c r="M386" s="129"/>
      <c r="N386" s="129"/>
      <c r="O386" s="129"/>
      <c r="P386" s="129"/>
      <c r="Q386" s="129"/>
    </row>
    <row r="387" spans="11:17" ht="18" customHeight="1" x14ac:dyDescent="0.2">
      <c r="K387" s="192"/>
      <c r="L387" s="192"/>
      <c r="M387" s="129"/>
      <c r="N387" s="129"/>
      <c r="O387" s="129"/>
      <c r="P387" s="129"/>
      <c r="Q387" s="129"/>
    </row>
    <row r="388" spans="11:17" ht="18" customHeight="1" x14ac:dyDescent="0.2">
      <c r="K388" s="192"/>
      <c r="L388" s="192"/>
      <c r="M388" s="129"/>
      <c r="N388" s="129"/>
      <c r="O388" s="129"/>
      <c r="P388" s="129"/>
      <c r="Q388" s="129"/>
    </row>
    <row r="389" spans="11:17" ht="18" customHeight="1" x14ac:dyDescent="0.2">
      <c r="K389" s="192"/>
      <c r="L389" s="192"/>
      <c r="M389" s="129"/>
      <c r="N389" s="129"/>
      <c r="O389" s="129"/>
      <c r="P389" s="129"/>
      <c r="Q389" s="129"/>
    </row>
    <row r="390" spans="11:17" ht="18" customHeight="1" x14ac:dyDescent="0.2">
      <c r="K390" s="192"/>
      <c r="L390" s="192"/>
      <c r="M390" s="129"/>
      <c r="N390" s="129"/>
      <c r="O390" s="129"/>
      <c r="P390" s="129"/>
      <c r="Q390" s="129"/>
    </row>
    <row r="391" spans="11:17" ht="18" customHeight="1" x14ac:dyDescent="0.2">
      <c r="K391" s="192"/>
      <c r="L391" s="192"/>
      <c r="M391" s="129"/>
      <c r="N391" s="129"/>
      <c r="O391" s="129"/>
      <c r="P391" s="129"/>
      <c r="Q391" s="129"/>
    </row>
    <row r="392" spans="11:17" ht="18" customHeight="1" x14ac:dyDescent="0.2">
      <c r="K392" s="192"/>
      <c r="L392" s="192"/>
      <c r="M392" s="129"/>
      <c r="N392" s="129"/>
      <c r="O392" s="129"/>
      <c r="P392" s="129"/>
      <c r="Q392" s="129"/>
    </row>
    <row r="393" spans="11:17" ht="18" customHeight="1" x14ac:dyDescent="0.2">
      <c r="K393" s="192"/>
      <c r="L393" s="192"/>
      <c r="M393" s="129"/>
      <c r="N393" s="129"/>
      <c r="O393" s="129"/>
      <c r="P393" s="129"/>
      <c r="Q393" s="129"/>
    </row>
    <row r="394" spans="11:17" ht="18" customHeight="1" x14ac:dyDescent="0.2">
      <c r="K394" s="192"/>
      <c r="L394" s="192"/>
      <c r="M394" s="129"/>
      <c r="N394" s="129"/>
      <c r="O394" s="129"/>
      <c r="P394" s="129"/>
      <c r="Q394" s="129"/>
    </row>
    <row r="395" spans="11:17" ht="18" customHeight="1" x14ac:dyDescent="0.2">
      <c r="K395" s="192"/>
      <c r="L395" s="192"/>
      <c r="M395" s="129"/>
      <c r="N395" s="129"/>
      <c r="O395" s="129"/>
      <c r="P395" s="129"/>
      <c r="Q395" s="129"/>
    </row>
    <row r="396" spans="11:17" ht="18" customHeight="1" x14ac:dyDescent="0.2">
      <c r="K396" s="192"/>
      <c r="L396" s="192"/>
      <c r="M396" s="129"/>
      <c r="N396" s="129"/>
      <c r="O396" s="129"/>
      <c r="P396" s="129"/>
      <c r="Q396" s="129"/>
    </row>
    <row r="397" spans="11:17" ht="18" customHeight="1" x14ac:dyDescent="0.2">
      <c r="K397" s="192"/>
      <c r="L397" s="192"/>
      <c r="M397" s="129"/>
      <c r="N397" s="129"/>
      <c r="O397" s="129"/>
      <c r="P397" s="129"/>
      <c r="Q397" s="129"/>
    </row>
    <row r="398" spans="11:17" ht="18" customHeight="1" x14ac:dyDescent="0.2">
      <c r="K398" s="192"/>
      <c r="L398" s="192"/>
      <c r="M398" s="129"/>
      <c r="N398" s="129"/>
      <c r="O398" s="129"/>
      <c r="P398" s="129"/>
      <c r="Q398" s="129"/>
    </row>
    <row r="399" spans="11:17" ht="18" customHeight="1" x14ac:dyDescent="0.2">
      <c r="K399" s="192"/>
      <c r="L399" s="192"/>
      <c r="M399" s="129"/>
      <c r="N399" s="129"/>
      <c r="O399" s="129"/>
      <c r="P399" s="129"/>
      <c r="Q399" s="129"/>
    </row>
    <row r="400" spans="11:17" ht="18" customHeight="1" x14ac:dyDescent="0.2">
      <c r="K400" s="192"/>
      <c r="L400" s="192"/>
      <c r="M400" s="129"/>
      <c r="N400" s="129"/>
      <c r="O400" s="129"/>
      <c r="P400" s="129"/>
      <c r="Q400" s="129"/>
    </row>
    <row r="401" spans="11:17" ht="18" customHeight="1" x14ac:dyDescent="0.2">
      <c r="K401" s="192"/>
      <c r="L401" s="192"/>
      <c r="M401" s="129"/>
      <c r="N401" s="129"/>
      <c r="O401" s="129"/>
      <c r="P401" s="129"/>
      <c r="Q401" s="129"/>
    </row>
    <row r="402" spans="11:17" ht="18" customHeight="1" x14ac:dyDescent="0.2">
      <c r="K402" s="192"/>
      <c r="L402" s="192"/>
      <c r="M402" s="129"/>
      <c r="N402" s="129"/>
      <c r="O402" s="129"/>
      <c r="P402" s="129"/>
      <c r="Q402" s="129"/>
    </row>
    <row r="403" spans="11:17" ht="18" customHeight="1" x14ac:dyDescent="0.2">
      <c r="K403" s="192"/>
      <c r="L403" s="192"/>
      <c r="M403" s="129"/>
      <c r="N403" s="129"/>
      <c r="O403" s="129"/>
      <c r="P403" s="129"/>
      <c r="Q403" s="129"/>
    </row>
    <row r="404" spans="11:17" ht="18" customHeight="1" x14ac:dyDescent="0.2">
      <c r="K404" s="192"/>
      <c r="L404" s="192"/>
      <c r="M404" s="129"/>
      <c r="N404" s="129"/>
      <c r="O404" s="129"/>
      <c r="P404" s="129"/>
      <c r="Q404" s="129"/>
    </row>
    <row r="405" spans="11:17" ht="18" customHeight="1" x14ac:dyDescent="0.2">
      <c r="K405" s="192"/>
      <c r="L405" s="192"/>
      <c r="M405" s="129"/>
      <c r="N405" s="129"/>
      <c r="O405" s="129"/>
      <c r="P405" s="129"/>
      <c r="Q405" s="129"/>
    </row>
    <row r="406" spans="11:17" ht="18" customHeight="1" x14ac:dyDescent="0.2">
      <c r="K406" s="192"/>
      <c r="L406" s="192"/>
      <c r="M406" s="129"/>
      <c r="N406" s="129"/>
      <c r="O406" s="129"/>
      <c r="P406" s="129"/>
      <c r="Q406" s="129"/>
    </row>
    <row r="407" spans="11:17" ht="18" customHeight="1" x14ac:dyDescent="0.2">
      <c r="K407" s="192"/>
      <c r="L407" s="192"/>
      <c r="M407" s="129"/>
      <c r="N407" s="129"/>
      <c r="O407" s="129"/>
      <c r="P407" s="129"/>
      <c r="Q407" s="129"/>
    </row>
    <row r="408" spans="11:17" ht="18" customHeight="1" x14ac:dyDescent="0.2">
      <c r="K408" s="192"/>
      <c r="L408" s="192"/>
      <c r="M408" s="129"/>
      <c r="N408" s="129"/>
      <c r="O408" s="129"/>
      <c r="P408" s="129"/>
      <c r="Q408" s="129"/>
    </row>
    <row r="409" spans="11:17" ht="18" customHeight="1" x14ac:dyDescent="0.2">
      <c r="K409" s="192"/>
      <c r="L409" s="192"/>
      <c r="M409" s="129"/>
      <c r="N409" s="129"/>
      <c r="O409" s="129"/>
      <c r="P409" s="129"/>
      <c r="Q409" s="129"/>
    </row>
    <row r="410" spans="11:17" ht="18" customHeight="1" x14ac:dyDescent="0.2">
      <c r="K410" s="192"/>
      <c r="L410" s="192"/>
      <c r="M410" s="129"/>
      <c r="N410" s="129"/>
      <c r="O410" s="129"/>
      <c r="P410" s="129"/>
      <c r="Q410" s="129"/>
    </row>
    <row r="411" spans="11:17" ht="18" customHeight="1" x14ac:dyDescent="0.2">
      <c r="K411" s="192"/>
      <c r="L411" s="192"/>
      <c r="M411" s="129"/>
      <c r="N411" s="129"/>
      <c r="O411" s="129"/>
      <c r="P411" s="129"/>
      <c r="Q411" s="129"/>
    </row>
    <row r="412" spans="11:17" ht="18" customHeight="1" x14ac:dyDescent="0.2">
      <c r="K412" s="192"/>
      <c r="L412" s="192"/>
      <c r="M412" s="129"/>
      <c r="N412" s="129"/>
      <c r="O412" s="129"/>
      <c r="P412" s="129"/>
      <c r="Q412" s="129"/>
    </row>
    <row r="413" spans="11:17" ht="18" customHeight="1" x14ac:dyDescent="0.2">
      <c r="K413" s="192"/>
      <c r="L413" s="192"/>
      <c r="M413" s="129"/>
      <c r="N413" s="129"/>
      <c r="O413" s="129"/>
      <c r="P413" s="129"/>
      <c r="Q413" s="129"/>
    </row>
    <row r="414" spans="11:17" ht="18" customHeight="1" x14ac:dyDescent="0.2">
      <c r="K414" s="192"/>
      <c r="L414" s="192"/>
      <c r="M414" s="129"/>
      <c r="N414" s="129"/>
      <c r="O414" s="129"/>
      <c r="P414" s="129"/>
      <c r="Q414" s="129"/>
    </row>
    <row r="415" spans="11:17" ht="18" customHeight="1" x14ac:dyDescent="0.2">
      <c r="K415" s="192"/>
      <c r="L415" s="192"/>
      <c r="M415" s="129"/>
      <c r="N415" s="129"/>
      <c r="O415" s="129"/>
      <c r="P415" s="129"/>
      <c r="Q415" s="129"/>
    </row>
    <row r="416" spans="11:17" ht="18" customHeight="1" x14ac:dyDescent="0.2">
      <c r="K416" s="192"/>
      <c r="L416" s="192"/>
      <c r="M416" s="129"/>
      <c r="N416" s="129"/>
      <c r="O416" s="129"/>
      <c r="P416" s="129"/>
      <c r="Q416" s="129"/>
    </row>
    <row r="417" spans="11:17" ht="18" customHeight="1" x14ac:dyDescent="0.2">
      <c r="K417" s="192"/>
      <c r="L417" s="192"/>
      <c r="M417" s="129"/>
      <c r="N417" s="129"/>
      <c r="O417" s="129"/>
      <c r="P417" s="129"/>
      <c r="Q417" s="129"/>
    </row>
    <row r="418" spans="11:17" ht="18" customHeight="1" x14ac:dyDescent="0.2">
      <c r="K418" s="192"/>
      <c r="L418" s="192"/>
      <c r="M418" s="129"/>
      <c r="N418" s="129"/>
      <c r="O418" s="129"/>
      <c r="P418" s="129"/>
      <c r="Q418" s="129"/>
    </row>
    <row r="419" spans="11:17" ht="18" customHeight="1" x14ac:dyDescent="0.2">
      <c r="K419" s="192"/>
      <c r="L419" s="192"/>
      <c r="M419" s="129"/>
      <c r="N419" s="129"/>
      <c r="O419" s="129"/>
      <c r="P419" s="129"/>
      <c r="Q419" s="129"/>
    </row>
    <row r="420" spans="11:17" ht="18" customHeight="1" x14ac:dyDescent="0.2">
      <c r="K420" s="192"/>
      <c r="L420" s="192"/>
      <c r="M420" s="129"/>
      <c r="N420" s="129"/>
      <c r="O420" s="129"/>
      <c r="P420" s="129"/>
      <c r="Q420" s="129"/>
    </row>
    <row r="421" spans="11:17" ht="18" customHeight="1" x14ac:dyDescent="0.2">
      <c r="K421" s="192"/>
      <c r="L421" s="192"/>
      <c r="M421" s="129"/>
      <c r="N421" s="129"/>
      <c r="O421" s="129"/>
      <c r="P421" s="129"/>
      <c r="Q421" s="129"/>
    </row>
    <row r="422" spans="11:17" ht="18" customHeight="1" x14ac:dyDescent="0.2">
      <c r="K422" s="192"/>
      <c r="L422" s="192"/>
      <c r="M422" s="129"/>
      <c r="N422" s="129"/>
      <c r="O422" s="129"/>
      <c r="P422" s="129"/>
      <c r="Q422" s="129"/>
    </row>
    <row r="423" spans="11:17" ht="18" customHeight="1" x14ac:dyDescent="0.2">
      <c r="K423" s="192"/>
      <c r="L423" s="192"/>
      <c r="M423" s="129"/>
      <c r="N423" s="129"/>
      <c r="O423" s="129"/>
      <c r="P423" s="129"/>
      <c r="Q423" s="129"/>
    </row>
    <row r="424" spans="11:17" ht="18" customHeight="1" x14ac:dyDescent="0.2">
      <c r="K424" s="192"/>
      <c r="L424" s="192"/>
      <c r="M424" s="129"/>
      <c r="N424" s="129"/>
      <c r="O424" s="129"/>
      <c r="P424" s="129"/>
      <c r="Q424" s="129"/>
    </row>
    <row r="425" spans="11:17" ht="18" customHeight="1" x14ac:dyDescent="0.2">
      <c r="K425" s="192"/>
      <c r="L425" s="192"/>
      <c r="M425" s="129"/>
      <c r="N425" s="129"/>
      <c r="O425" s="129"/>
      <c r="P425" s="129"/>
      <c r="Q425" s="129"/>
    </row>
    <row r="426" spans="11:17" ht="18" customHeight="1" x14ac:dyDescent="0.2">
      <c r="K426" s="192"/>
      <c r="L426" s="192"/>
      <c r="M426" s="129"/>
      <c r="N426" s="129"/>
      <c r="O426" s="129"/>
      <c r="P426" s="129"/>
      <c r="Q426" s="129"/>
    </row>
    <row r="427" spans="11:17" ht="18" customHeight="1" x14ac:dyDescent="0.2">
      <c r="K427" s="192"/>
      <c r="L427" s="192"/>
      <c r="M427" s="129"/>
      <c r="N427" s="129"/>
      <c r="O427" s="129"/>
      <c r="P427" s="129"/>
      <c r="Q427" s="129"/>
    </row>
    <row r="428" spans="11:17" ht="18" customHeight="1" x14ac:dyDescent="0.2">
      <c r="K428" s="192"/>
      <c r="L428" s="192"/>
      <c r="M428" s="129"/>
      <c r="N428" s="129"/>
      <c r="O428" s="129"/>
      <c r="P428" s="129"/>
      <c r="Q428" s="129"/>
    </row>
    <row r="429" spans="11:17" ht="18" customHeight="1" x14ac:dyDescent="0.2">
      <c r="K429" s="192"/>
      <c r="L429" s="192"/>
      <c r="M429" s="129"/>
      <c r="N429" s="129"/>
      <c r="O429" s="129"/>
      <c r="P429" s="129"/>
      <c r="Q429" s="129"/>
    </row>
    <row r="430" spans="11:17" ht="18" customHeight="1" x14ac:dyDescent="0.2">
      <c r="K430" s="192"/>
      <c r="L430" s="192"/>
      <c r="M430" s="129"/>
      <c r="N430" s="129"/>
      <c r="O430" s="129"/>
      <c r="P430" s="129"/>
      <c r="Q430" s="129"/>
    </row>
    <row r="431" spans="11:17" ht="18" customHeight="1" x14ac:dyDescent="0.2">
      <c r="K431" s="192"/>
      <c r="L431" s="192"/>
      <c r="M431" s="129"/>
      <c r="N431" s="129"/>
      <c r="O431" s="129"/>
      <c r="P431" s="129"/>
      <c r="Q431" s="129"/>
    </row>
    <row r="432" spans="11:17" ht="18" customHeight="1" x14ac:dyDescent="0.2">
      <c r="K432" s="192"/>
      <c r="L432" s="192"/>
      <c r="M432" s="129"/>
      <c r="N432" s="129"/>
      <c r="O432" s="129"/>
      <c r="P432" s="129"/>
      <c r="Q432" s="129"/>
    </row>
    <row r="433" spans="11:17" ht="18" customHeight="1" x14ac:dyDescent="0.2">
      <c r="K433" s="192"/>
      <c r="L433" s="192"/>
      <c r="M433" s="129"/>
      <c r="N433" s="129"/>
      <c r="O433" s="129"/>
      <c r="P433" s="129"/>
      <c r="Q433" s="129"/>
    </row>
    <row r="434" spans="11:17" ht="18" customHeight="1" x14ac:dyDescent="0.2">
      <c r="K434" s="192"/>
      <c r="L434" s="192"/>
      <c r="M434" s="129"/>
      <c r="N434" s="129"/>
      <c r="O434" s="129"/>
      <c r="P434" s="129"/>
      <c r="Q434" s="129"/>
    </row>
    <row r="435" spans="11:17" ht="18" customHeight="1" x14ac:dyDescent="0.2">
      <c r="K435" s="192"/>
      <c r="L435" s="192"/>
      <c r="M435" s="129"/>
      <c r="N435" s="129"/>
      <c r="O435" s="129"/>
      <c r="P435" s="129"/>
      <c r="Q435" s="129"/>
    </row>
    <row r="436" spans="11:17" ht="18" customHeight="1" x14ac:dyDescent="0.2">
      <c r="K436" s="192"/>
      <c r="L436" s="192"/>
      <c r="M436" s="129"/>
      <c r="N436" s="129"/>
      <c r="O436" s="129"/>
      <c r="P436" s="129"/>
      <c r="Q436" s="129"/>
    </row>
    <row r="437" spans="11:17" ht="18" customHeight="1" x14ac:dyDescent="0.2">
      <c r="K437" s="192"/>
      <c r="L437" s="192"/>
      <c r="M437" s="129"/>
      <c r="N437" s="129"/>
      <c r="O437" s="129"/>
      <c r="P437" s="129"/>
      <c r="Q437" s="129"/>
    </row>
    <row r="438" spans="11:17" ht="18" customHeight="1" x14ac:dyDescent="0.2">
      <c r="K438" s="192"/>
      <c r="L438" s="192"/>
      <c r="M438" s="129"/>
      <c r="N438" s="129"/>
      <c r="O438" s="129"/>
      <c r="P438" s="129"/>
      <c r="Q438" s="129"/>
    </row>
    <row r="439" spans="11:17" ht="18" customHeight="1" x14ac:dyDescent="0.2">
      <c r="K439" s="192"/>
      <c r="L439" s="192"/>
      <c r="M439" s="129"/>
      <c r="N439" s="129"/>
      <c r="O439" s="129"/>
      <c r="P439" s="129"/>
      <c r="Q439" s="129"/>
    </row>
    <row r="440" spans="11:17" ht="18" customHeight="1" x14ac:dyDescent="0.2">
      <c r="K440" s="192"/>
      <c r="L440" s="192"/>
      <c r="M440" s="129"/>
      <c r="N440" s="129"/>
      <c r="O440" s="129"/>
      <c r="P440" s="129"/>
      <c r="Q440" s="129"/>
    </row>
    <row r="441" spans="11:17" ht="18" customHeight="1" x14ac:dyDescent="0.2">
      <c r="K441" s="192"/>
      <c r="L441" s="192"/>
      <c r="M441" s="129"/>
      <c r="N441" s="129"/>
      <c r="O441" s="129"/>
      <c r="P441" s="129"/>
      <c r="Q441" s="129"/>
    </row>
    <row r="442" spans="11:17" ht="18" customHeight="1" x14ac:dyDescent="0.2">
      <c r="K442" s="192"/>
      <c r="L442" s="192"/>
      <c r="M442" s="129"/>
      <c r="N442" s="129"/>
      <c r="O442" s="129"/>
      <c r="P442" s="129"/>
      <c r="Q442" s="129"/>
    </row>
    <row r="443" spans="11:17" ht="18" customHeight="1" x14ac:dyDescent="0.2">
      <c r="K443" s="192"/>
      <c r="L443" s="192"/>
      <c r="M443" s="129"/>
      <c r="N443" s="129"/>
      <c r="O443" s="129"/>
      <c r="P443" s="129"/>
      <c r="Q443" s="129"/>
    </row>
    <row r="444" spans="11:17" ht="18" customHeight="1" x14ac:dyDescent="0.2">
      <c r="K444" s="192"/>
      <c r="L444" s="192"/>
      <c r="M444" s="129"/>
      <c r="N444" s="129"/>
      <c r="O444" s="129"/>
      <c r="P444" s="129"/>
      <c r="Q444" s="129"/>
    </row>
    <row r="445" spans="11:17" ht="18" customHeight="1" x14ac:dyDescent="0.2">
      <c r="K445" s="192"/>
      <c r="L445" s="192"/>
      <c r="M445" s="129"/>
      <c r="N445" s="129"/>
      <c r="O445" s="129"/>
      <c r="P445" s="129"/>
      <c r="Q445" s="129"/>
    </row>
    <row r="446" spans="11:17" ht="18" customHeight="1" x14ac:dyDescent="0.2">
      <c r="K446" s="192"/>
      <c r="L446" s="192"/>
      <c r="M446" s="129"/>
      <c r="N446" s="129"/>
      <c r="O446" s="129"/>
      <c r="P446" s="129"/>
      <c r="Q446" s="129"/>
    </row>
    <row r="447" spans="11:17" ht="18" customHeight="1" x14ac:dyDescent="0.2">
      <c r="K447" s="192"/>
      <c r="L447" s="192"/>
      <c r="M447" s="129"/>
      <c r="N447" s="129"/>
      <c r="O447" s="129"/>
      <c r="P447" s="129"/>
      <c r="Q447" s="129"/>
    </row>
    <row r="448" spans="11:17" ht="18" customHeight="1" x14ac:dyDescent="0.2">
      <c r="K448" s="192"/>
      <c r="L448" s="192"/>
      <c r="M448" s="129"/>
      <c r="N448" s="129"/>
      <c r="O448" s="129"/>
      <c r="P448" s="129"/>
      <c r="Q448" s="129"/>
    </row>
    <row r="449" spans="11:17" ht="18" customHeight="1" x14ac:dyDescent="0.2">
      <c r="K449" s="192"/>
      <c r="L449" s="192"/>
      <c r="M449" s="129"/>
      <c r="N449" s="129"/>
      <c r="O449" s="129"/>
      <c r="P449" s="129"/>
      <c r="Q449" s="129"/>
    </row>
    <row r="450" spans="11:17" ht="18" customHeight="1" x14ac:dyDescent="0.2">
      <c r="K450" s="192"/>
      <c r="L450" s="192"/>
      <c r="M450" s="129"/>
      <c r="N450" s="129"/>
      <c r="O450" s="129"/>
      <c r="P450" s="129"/>
      <c r="Q450" s="129"/>
    </row>
    <row r="451" spans="11:17" ht="18" customHeight="1" x14ac:dyDescent="0.2">
      <c r="K451" s="192"/>
      <c r="L451" s="192"/>
      <c r="M451" s="129"/>
      <c r="N451" s="129"/>
      <c r="O451" s="129"/>
      <c r="P451" s="129"/>
      <c r="Q451" s="129"/>
    </row>
    <row r="452" spans="11:17" ht="18" customHeight="1" x14ac:dyDescent="0.2">
      <c r="K452" s="192"/>
      <c r="L452" s="192"/>
      <c r="M452" s="129"/>
      <c r="N452" s="129"/>
      <c r="O452" s="129"/>
      <c r="P452" s="129"/>
      <c r="Q452" s="129"/>
    </row>
    <row r="453" spans="11:17" ht="18" customHeight="1" x14ac:dyDescent="0.2">
      <c r="K453" s="192"/>
      <c r="L453" s="192"/>
      <c r="M453" s="129"/>
      <c r="N453" s="129"/>
      <c r="O453" s="129"/>
      <c r="P453" s="129"/>
      <c r="Q453" s="129"/>
    </row>
    <row r="454" spans="11:17" ht="18" customHeight="1" x14ac:dyDescent="0.2">
      <c r="K454" s="192"/>
      <c r="L454" s="192"/>
      <c r="M454" s="129"/>
      <c r="N454" s="129"/>
      <c r="O454" s="129"/>
      <c r="P454" s="129"/>
      <c r="Q454" s="129"/>
    </row>
    <row r="455" spans="11:17" ht="18" customHeight="1" x14ac:dyDescent="0.2">
      <c r="K455" s="192"/>
      <c r="L455" s="192"/>
      <c r="M455" s="129"/>
      <c r="N455" s="129"/>
      <c r="O455" s="129"/>
      <c r="P455" s="129"/>
      <c r="Q455" s="129"/>
    </row>
    <row r="456" spans="11:17" ht="18" customHeight="1" x14ac:dyDescent="0.2">
      <c r="K456" s="192"/>
      <c r="L456" s="192"/>
    </row>
    <row r="457" spans="11:17" ht="18" customHeight="1" x14ac:dyDescent="0.2">
      <c r="K457" s="192"/>
      <c r="L457" s="192"/>
    </row>
    <row r="458" spans="11:17" ht="18" customHeight="1" x14ac:dyDescent="0.2">
      <c r="K458" s="192"/>
      <c r="L458" s="192"/>
    </row>
    <row r="459" spans="11:17" ht="18" customHeight="1" x14ac:dyDescent="0.2">
      <c r="K459" s="192"/>
      <c r="L459" s="192"/>
    </row>
    <row r="460" spans="11:17" ht="18" customHeight="1" x14ac:dyDescent="0.2">
      <c r="K460" s="192"/>
      <c r="L460" s="192"/>
    </row>
    <row r="461" spans="11:17" ht="18" customHeight="1" x14ac:dyDescent="0.2">
      <c r="K461" s="192"/>
      <c r="L461" s="192"/>
    </row>
    <row r="462" spans="11:17" ht="18" customHeight="1" x14ac:dyDescent="0.2">
      <c r="K462" s="192"/>
      <c r="L462" s="192"/>
    </row>
    <row r="463" spans="11:17" ht="18" customHeight="1" x14ac:dyDescent="0.2">
      <c r="K463" s="192"/>
      <c r="L463" s="192"/>
    </row>
    <row r="464" spans="11:17" ht="18" customHeight="1" x14ac:dyDescent="0.2">
      <c r="K464" s="192"/>
      <c r="L464" s="192"/>
    </row>
    <row r="465" spans="11:12" ht="18" customHeight="1" x14ac:dyDescent="0.2">
      <c r="K465" s="192"/>
      <c r="L465" s="192"/>
    </row>
    <row r="466" spans="11:12" ht="18" customHeight="1" x14ac:dyDescent="0.2">
      <c r="K466" s="192"/>
      <c r="L466" s="192"/>
    </row>
    <row r="467" spans="11:12" ht="18" customHeight="1" x14ac:dyDescent="0.2">
      <c r="K467" s="192"/>
      <c r="L467" s="192"/>
    </row>
    <row r="468" spans="11:12" ht="18" customHeight="1" x14ac:dyDescent="0.2">
      <c r="K468" s="192"/>
      <c r="L468" s="192"/>
    </row>
    <row r="469" spans="11:12" ht="18" customHeight="1" x14ac:dyDescent="0.2">
      <c r="K469" s="192"/>
      <c r="L469" s="192"/>
    </row>
    <row r="470" spans="11:12" ht="18" customHeight="1" x14ac:dyDescent="0.2">
      <c r="K470" s="192"/>
      <c r="L470" s="192"/>
    </row>
    <row r="471" spans="11:12" ht="18" customHeight="1" x14ac:dyDescent="0.2">
      <c r="K471" s="192"/>
      <c r="L471" s="192"/>
    </row>
    <row r="472" spans="11:12" ht="18" customHeight="1" x14ac:dyDescent="0.2">
      <c r="K472" s="192"/>
      <c r="L472" s="192"/>
    </row>
    <row r="473" spans="11:12" ht="18" customHeight="1" x14ac:dyDescent="0.2">
      <c r="K473" s="192"/>
      <c r="L473" s="192"/>
    </row>
    <row r="474" spans="11:12" ht="18" customHeight="1" x14ac:dyDescent="0.2">
      <c r="K474" s="192"/>
      <c r="L474" s="192"/>
    </row>
    <row r="475" spans="11:12" ht="18" customHeight="1" x14ac:dyDescent="0.2">
      <c r="K475" s="192"/>
      <c r="L475" s="192"/>
    </row>
    <row r="476" spans="11:12" ht="18" customHeight="1" x14ac:dyDescent="0.2">
      <c r="K476" s="192"/>
      <c r="L476" s="192"/>
    </row>
    <row r="477" spans="11:12" ht="18" customHeight="1" x14ac:dyDescent="0.2">
      <c r="K477" s="192"/>
      <c r="L477" s="192"/>
    </row>
    <row r="478" spans="11:12" ht="18" customHeight="1" x14ac:dyDescent="0.2">
      <c r="K478" s="192"/>
      <c r="L478" s="192"/>
    </row>
    <row r="479" spans="11:12" ht="18" customHeight="1" x14ac:dyDescent="0.2">
      <c r="K479" s="192"/>
      <c r="L479" s="192"/>
    </row>
    <row r="480" spans="11:12" ht="18" customHeight="1" x14ac:dyDescent="0.2">
      <c r="K480" s="192"/>
      <c r="L480" s="192"/>
    </row>
    <row r="481" spans="11:12" ht="18" customHeight="1" x14ac:dyDescent="0.2">
      <c r="K481" s="192"/>
      <c r="L481" s="192"/>
    </row>
    <row r="482" spans="11:12" ht="18" customHeight="1" x14ac:dyDescent="0.2">
      <c r="K482" s="192"/>
      <c r="L482" s="192"/>
    </row>
    <row r="483" spans="11:12" ht="18" customHeight="1" x14ac:dyDescent="0.2">
      <c r="K483" s="192"/>
      <c r="L483" s="192"/>
    </row>
    <row r="484" spans="11:12" ht="18" customHeight="1" x14ac:dyDescent="0.2">
      <c r="K484" s="192"/>
      <c r="L484" s="192"/>
    </row>
    <row r="485" spans="11:12" ht="18" customHeight="1" x14ac:dyDescent="0.2">
      <c r="K485" s="192"/>
      <c r="L485" s="192"/>
    </row>
    <row r="486" spans="11:12" ht="18" customHeight="1" x14ac:dyDescent="0.2">
      <c r="K486" s="192"/>
      <c r="L486" s="192"/>
    </row>
    <row r="487" spans="11:12" ht="18" customHeight="1" x14ac:dyDescent="0.2">
      <c r="K487" s="192"/>
      <c r="L487" s="192"/>
    </row>
    <row r="488" spans="11:12" ht="18" customHeight="1" x14ac:dyDescent="0.2">
      <c r="K488" s="192"/>
      <c r="L488" s="192"/>
    </row>
    <row r="489" spans="11:12" ht="18" customHeight="1" x14ac:dyDescent="0.2">
      <c r="K489" s="192"/>
      <c r="L489" s="192"/>
    </row>
    <row r="490" spans="11:12" ht="18" customHeight="1" x14ac:dyDescent="0.2">
      <c r="K490" s="192"/>
      <c r="L490" s="192"/>
    </row>
    <row r="491" spans="11:12" ht="18" customHeight="1" x14ac:dyDescent="0.2">
      <c r="K491" s="192"/>
      <c r="L491" s="192"/>
    </row>
    <row r="492" spans="11:12" ht="18" customHeight="1" x14ac:dyDescent="0.2">
      <c r="K492" s="192"/>
      <c r="L492" s="192"/>
    </row>
    <row r="493" spans="11:12" ht="18" customHeight="1" x14ac:dyDescent="0.2">
      <c r="K493" s="192"/>
      <c r="L493" s="192"/>
    </row>
    <row r="494" spans="11:12" ht="18" customHeight="1" x14ac:dyDescent="0.2">
      <c r="K494" s="192"/>
      <c r="L494" s="192"/>
    </row>
    <row r="495" spans="11:12" ht="18" customHeight="1" x14ac:dyDescent="0.2">
      <c r="K495" s="192"/>
      <c r="L495" s="192"/>
    </row>
    <row r="496" spans="11:12" ht="18" customHeight="1" x14ac:dyDescent="0.2">
      <c r="K496" s="192"/>
      <c r="L496" s="192"/>
    </row>
    <row r="497" spans="11:12" ht="18" customHeight="1" x14ac:dyDescent="0.2">
      <c r="K497" s="192"/>
      <c r="L497" s="192"/>
    </row>
    <row r="498" spans="11:12" ht="18" customHeight="1" x14ac:dyDescent="0.2">
      <c r="K498" s="192"/>
      <c r="L498" s="192"/>
    </row>
    <row r="499" spans="11:12" ht="18" customHeight="1" x14ac:dyDescent="0.2">
      <c r="K499" s="192"/>
      <c r="L499" s="192"/>
    </row>
    <row r="500" spans="11:12" ht="18" customHeight="1" x14ac:dyDescent="0.2">
      <c r="K500" s="192"/>
      <c r="L500" s="192"/>
    </row>
    <row r="501" spans="11:12" ht="18" customHeight="1" x14ac:dyDescent="0.2">
      <c r="K501" s="192"/>
      <c r="L501" s="192"/>
    </row>
    <row r="502" spans="11:12" ht="18" customHeight="1" x14ac:dyDescent="0.2">
      <c r="K502" s="192"/>
      <c r="L502" s="192"/>
    </row>
    <row r="503" spans="11:12" ht="18" customHeight="1" x14ac:dyDescent="0.2">
      <c r="K503" s="192"/>
      <c r="L503" s="192"/>
    </row>
    <row r="504" spans="11:12" ht="18" customHeight="1" x14ac:dyDescent="0.2">
      <c r="K504" s="192"/>
      <c r="L504" s="192"/>
    </row>
    <row r="505" spans="11:12" ht="18" customHeight="1" x14ac:dyDescent="0.2">
      <c r="K505" s="192"/>
      <c r="L505" s="192"/>
    </row>
    <row r="506" spans="11:12" ht="18" customHeight="1" x14ac:dyDescent="0.2">
      <c r="K506" s="192"/>
      <c r="L506" s="192"/>
    </row>
    <row r="507" spans="11:12" ht="18" customHeight="1" x14ac:dyDescent="0.2">
      <c r="K507" s="192"/>
      <c r="L507" s="192"/>
    </row>
    <row r="508" spans="11:12" ht="18" customHeight="1" x14ac:dyDescent="0.2">
      <c r="K508" s="192"/>
      <c r="L508" s="192"/>
    </row>
    <row r="509" spans="11:12" ht="18" customHeight="1" x14ac:dyDescent="0.2">
      <c r="K509" s="192"/>
      <c r="L509" s="192"/>
    </row>
    <row r="510" spans="11:12" ht="18" customHeight="1" x14ac:dyDescent="0.2">
      <c r="K510" s="192"/>
      <c r="L510" s="192"/>
    </row>
    <row r="511" spans="11:12" ht="18" customHeight="1" x14ac:dyDescent="0.2">
      <c r="K511" s="192"/>
      <c r="L511" s="192"/>
    </row>
    <row r="512" spans="11:12" ht="18" customHeight="1" x14ac:dyDescent="0.2">
      <c r="K512" s="192"/>
      <c r="L512" s="192"/>
    </row>
    <row r="513" spans="11:12" ht="18" customHeight="1" x14ac:dyDescent="0.2">
      <c r="K513" s="192"/>
      <c r="L513" s="192"/>
    </row>
    <row r="514" spans="11:12" ht="18" customHeight="1" x14ac:dyDescent="0.2">
      <c r="K514" s="192"/>
      <c r="L514" s="192"/>
    </row>
    <row r="515" spans="11:12" ht="18" customHeight="1" x14ac:dyDescent="0.2">
      <c r="K515" s="192"/>
      <c r="L515" s="192"/>
    </row>
    <row r="516" spans="11:12" ht="18" customHeight="1" x14ac:dyDescent="0.2">
      <c r="K516" s="192"/>
      <c r="L516" s="192"/>
    </row>
    <row r="517" spans="11:12" ht="18" customHeight="1" x14ac:dyDescent="0.2">
      <c r="K517" s="192"/>
      <c r="L517" s="192"/>
    </row>
    <row r="518" spans="11:12" ht="18" customHeight="1" x14ac:dyDescent="0.2">
      <c r="K518" s="192"/>
      <c r="L518" s="192"/>
    </row>
    <row r="519" spans="11:12" ht="18" customHeight="1" x14ac:dyDescent="0.2">
      <c r="K519" s="192"/>
      <c r="L519" s="192"/>
    </row>
    <row r="520" spans="11:12" ht="18" customHeight="1" x14ac:dyDescent="0.2">
      <c r="K520" s="192"/>
      <c r="L520" s="192"/>
    </row>
    <row r="521" spans="11:12" ht="18" customHeight="1" x14ac:dyDescent="0.2">
      <c r="K521" s="192"/>
      <c r="L521" s="192"/>
    </row>
    <row r="522" spans="11:12" ht="18" customHeight="1" x14ac:dyDescent="0.2">
      <c r="K522" s="192"/>
      <c r="L522" s="192"/>
    </row>
    <row r="523" spans="11:12" ht="18" customHeight="1" x14ac:dyDescent="0.2">
      <c r="K523" s="192"/>
      <c r="L523" s="192"/>
    </row>
    <row r="524" spans="11:12" ht="18" customHeight="1" x14ac:dyDescent="0.2">
      <c r="K524" s="192"/>
      <c r="L524" s="192"/>
    </row>
    <row r="525" spans="11:12" ht="18" customHeight="1" x14ac:dyDescent="0.2">
      <c r="K525" s="192"/>
      <c r="L525" s="192"/>
    </row>
    <row r="526" spans="11:12" ht="18" customHeight="1" x14ac:dyDescent="0.2">
      <c r="K526" s="192"/>
      <c r="L526" s="192"/>
    </row>
    <row r="527" spans="11:12" ht="18" customHeight="1" x14ac:dyDescent="0.2">
      <c r="K527" s="192"/>
      <c r="L527" s="192"/>
    </row>
    <row r="528" spans="11:12" ht="18" customHeight="1" x14ac:dyDescent="0.2">
      <c r="K528" s="192"/>
      <c r="L528" s="192"/>
    </row>
    <row r="529" spans="11:12" ht="18" customHeight="1" x14ac:dyDescent="0.2">
      <c r="K529" s="192"/>
      <c r="L529" s="192"/>
    </row>
    <row r="530" spans="11:12" ht="18" customHeight="1" x14ac:dyDescent="0.2">
      <c r="K530" s="192"/>
      <c r="L530" s="192"/>
    </row>
    <row r="531" spans="11:12" ht="18" customHeight="1" x14ac:dyDescent="0.2">
      <c r="K531" s="192"/>
      <c r="L531" s="192"/>
    </row>
    <row r="532" spans="11:12" ht="18" customHeight="1" x14ac:dyDescent="0.2">
      <c r="K532" s="192"/>
      <c r="L532" s="192"/>
    </row>
    <row r="533" spans="11:12" ht="18" customHeight="1" x14ac:dyDescent="0.2">
      <c r="K533" s="192"/>
      <c r="L533" s="192"/>
    </row>
    <row r="534" spans="11:12" ht="18" customHeight="1" x14ac:dyDescent="0.2">
      <c r="K534" s="192"/>
      <c r="L534" s="192"/>
    </row>
    <row r="535" spans="11:12" ht="18" customHeight="1" x14ac:dyDescent="0.2">
      <c r="K535" s="192"/>
      <c r="L535" s="192"/>
    </row>
    <row r="536" spans="11:12" ht="18" customHeight="1" x14ac:dyDescent="0.2">
      <c r="K536" s="192"/>
      <c r="L536" s="192"/>
    </row>
    <row r="537" spans="11:12" ht="18" customHeight="1" x14ac:dyDescent="0.2">
      <c r="K537" s="192"/>
      <c r="L537" s="192"/>
    </row>
    <row r="538" spans="11:12" ht="18" customHeight="1" x14ac:dyDescent="0.2">
      <c r="K538" s="192"/>
      <c r="L538" s="192"/>
    </row>
    <row r="539" spans="11:12" ht="18" customHeight="1" x14ac:dyDescent="0.2">
      <c r="K539" s="192"/>
      <c r="L539" s="192"/>
    </row>
    <row r="540" spans="11:12" ht="18" customHeight="1" x14ac:dyDescent="0.2">
      <c r="K540" s="192"/>
      <c r="L540" s="192"/>
    </row>
    <row r="541" spans="11:12" ht="18" customHeight="1" x14ac:dyDescent="0.2">
      <c r="K541" s="192"/>
      <c r="L541" s="192"/>
    </row>
    <row r="542" spans="11:12" ht="18" customHeight="1" x14ac:dyDescent="0.2">
      <c r="K542" s="192"/>
      <c r="L542" s="192"/>
    </row>
    <row r="543" spans="11:12" ht="18" customHeight="1" x14ac:dyDescent="0.2">
      <c r="K543" s="192"/>
      <c r="L543" s="192"/>
    </row>
    <row r="544" spans="11:12" ht="18" customHeight="1" x14ac:dyDescent="0.2">
      <c r="K544" s="192"/>
      <c r="L544" s="192"/>
    </row>
    <row r="545" spans="11:12" ht="18" customHeight="1" x14ac:dyDescent="0.2">
      <c r="K545" s="192"/>
      <c r="L545" s="192"/>
    </row>
    <row r="546" spans="11:12" ht="18" customHeight="1" x14ac:dyDescent="0.2">
      <c r="K546" s="192"/>
      <c r="L546" s="192"/>
    </row>
    <row r="547" spans="11:12" ht="18" customHeight="1" x14ac:dyDescent="0.2">
      <c r="K547" s="192"/>
      <c r="L547" s="192"/>
    </row>
    <row r="548" spans="11:12" ht="18" customHeight="1" x14ac:dyDescent="0.2">
      <c r="K548" s="192"/>
      <c r="L548" s="192"/>
    </row>
    <row r="549" spans="11:12" ht="18" customHeight="1" x14ac:dyDescent="0.2">
      <c r="K549" s="192"/>
      <c r="L549" s="192"/>
    </row>
    <row r="550" spans="11:12" ht="18" customHeight="1" x14ac:dyDescent="0.2">
      <c r="K550" s="192"/>
      <c r="L550" s="192"/>
    </row>
    <row r="551" spans="11:12" ht="18" customHeight="1" x14ac:dyDescent="0.2">
      <c r="K551" s="192"/>
      <c r="L551" s="192"/>
    </row>
    <row r="552" spans="11:12" ht="18" customHeight="1" x14ac:dyDescent="0.2">
      <c r="K552" s="192"/>
      <c r="L552" s="192"/>
    </row>
    <row r="553" spans="11:12" ht="18" customHeight="1" x14ac:dyDescent="0.2">
      <c r="K553" s="192"/>
      <c r="L553" s="192"/>
    </row>
    <row r="554" spans="11:12" ht="18" customHeight="1" x14ac:dyDescent="0.2">
      <c r="K554" s="192"/>
      <c r="L554" s="192"/>
    </row>
  </sheetData>
  <mergeCells count="11">
    <mergeCell ref="P4:P5"/>
    <mergeCell ref="Q4:Q5"/>
    <mergeCell ref="K4:K5"/>
    <mergeCell ref="M4:M5"/>
    <mergeCell ref="N4:N5"/>
    <mergeCell ref="L4:L5"/>
    <mergeCell ref="A28:H28"/>
    <mergeCell ref="A30:E30"/>
    <mergeCell ref="A26:H26"/>
    <mergeCell ref="A27:H27"/>
    <mergeCell ref="O4:O5"/>
  </mergeCells>
  <phoneticPr fontId="3"/>
  <pageMargins left="0.70866141732283472" right="0.70866141732283472" top="0.74803149606299213" bottom="0.74803149606299213" header="0.31496062992125984" footer="0.31496062992125984"/>
  <pageSetup paperSize="9" scale="74" fitToWidth="2" fitToHeight="0" orientation="portrait" r:id="rId1"/>
  <headerFooter>
    <oddHeader>&amp;R&amp;"HG丸ｺﾞｼｯｸM-PRO,標準"証憑一覧</oddHeader>
    <oddFooter>&amp;C&amp;"HG丸ｺﾞｼｯｸM-PRO,標準"&amp;P/&amp;N</oddFooter>
  </headerFooter>
  <colBreaks count="1" manualBreakCount="1">
    <brk id="9" max="2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8"/>
  <sheetViews>
    <sheetView workbookViewId="0"/>
  </sheetViews>
  <sheetFormatPr defaultRowHeight="13.2" x14ac:dyDescent="0.2"/>
  <cols>
    <col min="1" max="1" width="8.77734375" customWidth="1"/>
  </cols>
  <sheetData>
    <row r="1" spans="1:2" x14ac:dyDescent="0.2">
      <c r="A1" t="s">
        <v>23</v>
      </c>
      <c r="B1" t="s">
        <v>24</v>
      </c>
    </row>
    <row r="2" spans="1:2" x14ac:dyDescent="0.2">
      <c r="A2" t="s">
        <v>25</v>
      </c>
      <c r="B2" t="s">
        <v>26</v>
      </c>
    </row>
    <row r="3" spans="1:2" x14ac:dyDescent="0.2">
      <c r="A3" t="s">
        <v>27</v>
      </c>
      <c r="B3" t="s">
        <v>28</v>
      </c>
    </row>
    <row r="4" spans="1:2" x14ac:dyDescent="0.2">
      <c r="A4" t="s">
        <v>29</v>
      </c>
      <c r="B4" t="s">
        <v>30</v>
      </c>
    </row>
    <row r="5" spans="1:2" x14ac:dyDescent="0.2">
      <c r="A5" t="s">
        <v>31</v>
      </c>
      <c r="B5" t="s">
        <v>32</v>
      </c>
    </row>
    <row r="6" spans="1:2" x14ac:dyDescent="0.2">
      <c r="A6" t="s">
        <v>33</v>
      </c>
      <c r="B6" t="s">
        <v>34</v>
      </c>
    </row>
    <row r="7" spans="1:2" x14ac:dyDescent="0.2">
      <c r="A7" t="s">
        <v>35</v>
      </c>
      <c r="B7" t="s">
        <v>36</v>
      </c>
    </row>
    <row r="8" spans="1:2" x14ac:dyDescent="0.2">
      <c r="A8" t="s">
        <v>37</v>
      </c>
      <c r="B8" t="s">
        <v>38</v>
      </c>
    </row>
  </sheetData>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34"/>
  <sheetViews>
    <sheetView showGridLines="0" view="pageBreakPreview" zoomScaleNormal="100" zoomScaleSheetLayoutView="100" workbookViewId="0">
      <selection sqref="A1:C1"/>
    </sheetView>
  </sheetViews>
  <sheetFormatPr defaultColWidth="9" defaultRowHeight="18" customHeight="1" x14ac:dyDescent="0.5"/>
  <cols>
    <col min="1" max="1" width="9.44140625" style="104" customWidth="1"/>
    <col min="2" max="2" width="61.21875" style="105" customWidth="1"/>
    <col min="3" max="3" width="31.6640625" style="104" customWidth="1"/>
    <col min="4" max="4" width="8.21875" style="105" customWidth="1"/>
    <col min="5" max="16384" width="9" style="105"/>
  </cols>
  <sheetData>
    <row r="1" spans="1:4" ht="18" customHeight="1" x14ac:dyDescent="0.5">
      <c r="A1" s="380">
        <f>'証憑一覧表　表紙'!C10</f>
        <v>0</v>
      </c>
      <c r="B1" s="380"/>
      <c r="C1" s="380"/>
    </row>
    <row r="2" spans="1:4" ht="18" customHeight="1" x14ac:dyDescent="0.5">
      <c r="A2" s="380">
        <f>'証憑一覧表　表紙'!C14</f>
        <v>0</v>
      </c>
      <c r="B2" s="380"/>
      <c r="C2" s="380"/>
    </row>
    <row r="3" spans="1:4" ht="18" customHeight="1" x14ac:dyDescent="0.5">
      <c r="A3" s="380">
        <f>'証憑一覧表　表紙'!C18</f>
        <v>0</v>
      </c>
      <c r="B3" s="380"/>
      <c r="C3" s="380"/>
    </row>
    <row r="4" spans="1:4" ht="18" customHeight="1" x14ac:dyDescent="0.5">
      <c r="A4" s="381" t="s">
        <v>151</v>
      </c>
      <c r="B4" s="381"/>
      <c r="C4" s="381"/>
    </row>
    <row r="5" spans="1:4" ht="18" customHeight="1" x14ac:dyDescent="0.5">
      <c r="A5" s="326"/>
      <c r="B5" s="326"/>
      <c r="C5" s="326"/>
      <c r="D5" s="326"/>
    </row>
    <row r="6" spans="1:4" ht="18" customHeight="1" x14ac:dyDescent="0.5">
      <c r="A6" s="200" t="s">
        <v>152</v>
      </c>
      <c r="B6" s="200" t="s">
        <v>153</v>
      </c>
      <c r="C6" s="200" t="s">
        <v>245</v>
      </c>
    </row>
    <row r="7" spans="1:4" ht="18" customHeight="1" x14ac:dyDescent="0.5">
      <c r="A7" s="382" t="s">
        <v>154</v>
      </c>
      <c r="B7" s="383"/>
      <c r="C7" s="384"/>
    </row>
    <row r="8" spans="1:4" ht="18" customHeight="1" x14ac:dyDescent="0.5">
      <c r="A8" s="374"/>
      <c r="B8" s="201" t="s">
        <v>155</v>
      </c>
      <c r="C8" s="202"/>
    </row>
    <row r="9" spans="1:4" ht="18" customHeight="1" x14ac:dyDescent="0.5">
      <c r="A9" s="374"/>
      <c r="B9" s="201" t="s">
        <v>156</v>
      </c>
      <c r="C9" s="202"/>
    </row>
    <row r="10" spans="1:4" ht="18" customHeight="1" x14ac:dyDescent="0.5">
      <c r="A10" s="374"/>
      <c r="B10" s="201" t="s">
        <v>157</v>
      </c>
      <c r="C10" s="202"/>
    </row>
    <row r="11" spans="1:4" ht="18" customHeight="1" x14ac:dyDescent="0.5">
      <c r="A11" s="374"/>
      <c r="B11" s="201" t="s">
        <v>158</v>
      </c>
      <c r="C11" s="202"/>
    </row>
    <row r="12" spans="1:4" ht="18" customHeight="1" x14ac:dyDescent="0.5">
      <c r="A12" s="374"/>
      <c r="B12" s="201" t="s">
        <v>159</v>
      </c>
      <c r="C12" s="202"/>
    </row>
    <row r="13" spans="1:4" ht="18" customHeight="1" x14ac:dyDescent="0.5">
      <c r="A13" s="374"/>
      <c r="B13" s="201" t="s">
        <v>160</v>
      </c>
      <c r="C13" s="202"/>
    </row>
    <row r="14" spans="1:4" ht="18" customHeight="1" x14ac:dyDescent="0.5">
      <c r="A14" s="374"/>
      <c r="B14" s="201" t="s">
        <v>161</v>
      </c>
      <c r="C14" s="202"/>
    </row>
    <row r="15" spans="1:4" ht="18" customHeight="1" x14ac:dyDescent="0.5">
      <c r="A15" s="374"/>
      <c r="B15" s="201" t="s">
        <v>162</v>
      </c>
      <c r="C15" s="202"/>
    </row>
    <row r="16" spans="1:4" ht="18" customHeight="1" x14ac:dyDescent="0.5">
      <c r="A16" s="374"/>
      <c r="B16" s="201" t="s">
        <v>163</v>
      </c>
      <c r="C16" s="202"/>
    </row>
    <row r="17" spans="1:3" ht="18" customHeight="1" x14ac:dyDescent="0.5">
      <c r="A17" s="374"/>
      <c r="B17" s="201" t="s">
        <v>164</v>
      </c>
      <c r="C17" s="202"/>
    </row>
    <row r="18" spans="1:3" ht="18" customHeight="1" x14ac:dyDescent="0.5">
      <c r="A18" s="374"/>
      <c r="B18" s="201" t="s">
        <v>165</v>
      </c>
      <c r="C18" s="202"/>
    </row>
    <row r="19" spans="1:3" ht="18" customHeight="1" x14ac:dyDescent="0.5">
      <c r="A19" s="374"/>
      <c r="B19" s="201" t="s">
        <v>166</v>
      </c>
      <c r="C19" s="202"/>
    </row>
    <row r="20" spans="1:3" ht="18" customHeight="1" x14ac:dyDescent="0.5">
      <c r="A20" s="374"/>
      <c r="B20" s="201" t="s">
        <v>167</v>
      </c>
      <c r="C20" s="202"/>
    </row>
    <row r="21" spans="1:3" ht="18" customHeight="1" x14ac:dyDescent="0.5">
      <c r="A21" s="374"/>
      <c r="B21" s="201" t="s">
        <v>168</v>
      </c>
      <c r="C21" s="202"/>
    </row>
    <row r="22" spans="1:3" ht="18" customHeight="1" x14ac:dyDescent="0.5">
      <c r="A22" s="374"/>
      <c r="B22" s="201" t="s">
        <v>169</v>
      </c>
      <c r="C22" s="202"/>
    </row>
    <row r="23" spans="1:3" ht="18" customHeight="1" x14ac:dyDescent="0.5">
      <c r="A23" s="374"/>
      <c r="B23" s="201" t="s">
        <v>170</v>
      </c>
      <c r="C23" s="202"/>
    </row>
    <row r="24" spans="1:3" ht="18" customHeight="1" x14ac:dyDescent="0.5">
      <c r="A24" s="374"/>
      <c r="B24" s="201" t="s">
        <v>171</v>
      </c>
      <c r="C24" s="202"/>
    </row>
    <row r="25" spans="1:3" ht="18" customHeight="1" x14ac:dyDescent="0.5">
      <c r="A25" s="374"/>
      <c r="B25" s="201" t="s">
        <v>172</v>
      </c>
      <c r="C25" s="202"/>
    </row>
    <row r="26" spans="1:3" ht="18" customHeight="1" x14ac:dyDescent="0.5">
      <c r="A26" s="374"/>
      <c r="B26" s="201" t="s">
        <v>173</v>
      </c>
      <c r="C26" s="202"/>
    </row>
    <row r="27" spans="1:3" ht="18" customHeight="1" x14ac:dyDescent="0.5">
      <c r="A27" s="374"/>
      <c r="B27" s="201" t="s">
        <v>174</v>
      </c>
      <c r="C27" s="202"/>
    </row>
    <row r="28" spans="1:3" ht="18" customHeight="1" x14ac:dyDescent="0.5">
      <c r="A28" s="374"/>
      <c r="B28" s="203" t="s">
        <v>175</v>
      </c>
      <c r="C28" s="204"/>
    </row>
    <row r="29" spans="1:3" ht="18" customHeight="1" x14ac:dyDescent="0.5">
      <c r="A29" s="375" t="s">
        <v>176</v>
      </c>
      <c r="B29" s="376"/>
      <c r="C29" s="377"/>
    </row>
    <row r="30" spans="1:3" ht="18" customHeight="1" x14ac:dyDescent="0.5">
      <c r="A30" s="378"/>
      <c r="B30" s="205" t="s">
        <v>177</v>
      </c>
      <c r="C30" s="202"/>
    </row>
    <row r="31" spans="1:3" ht="18" customHeight="1" x14ac:dyDescent="0.5">
      <c r="A31" s="374"/>
      <c r="B31" s="205" t="s">
        <v>178</v>
      </c>
      <c r="C31" s="202"/>
    </row>
    <row r="32" spans="1:3" ht="18" customHeight="1" x14ac:dyDescent="0.5">
      <c r="A32" s="374"/>
      <c r="B32" s="205" t="s">
        <v>179</v>
      </c>
      <c r="C32" s="202"/>
    </row>
    <row r="33" spans="1:3" ht="18" customHeight="1" thickBot="1" x14ac:dyDescent="0.55000000000000004">
      <c r="A33" s="379"/>
      <c r="B33" s="206" t="s">
        <v>180</v>
      </c>
      <c r="C33" s="207"/>
    </row>
    <row r="34" spans="1:3" ht="18" customHeight="1" x14ac:dyDescent="0.5">
      <c r="A34" s="208"/>
      <c r="B34" s="209" t="s">
        <v>181</v>
      </c>
      <c r="C34" s="210">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5"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421"/>
  <sheetViews>
    <sheetView view="pageBreakPreview" zoomScaleNormal="100" zoomScaleSheetLayoutView="100" workbookViewId="0"/>
  </sheetViews>
  <sheetFormatPr defaultColWidth="9" defaultRowHeight="18" customHeight="1" x14ac:dyDescent="0.2"/>
  <cols>
    <col min="1" max="1" width="11.44140625" style="127" bestFit="1" customWidth="1"/>
    <col min="2" max="2" width="5.6640625" style="128" customWidth="1"/>
    <col min="3" max="3" width="9.77734375" style="128" bestFit="1" customWidth="1"/>
    <col min="4" max="4" width="16.33203125" style="128" bestFit="1" customWidth="1"/>
    <col min="5" max="5" width="27.6640625" style="129" customWidth="1"/>
    <col min="6" max="6" width="15" style="130" bestFit="1" customWidth="1"/>
    <col min="7" max="7" width="5.77734375" style="130" bestFit="1" customWidth="1"/>
    <col min="8" max="8" width="8" style="130" bestFit="1" customWidth="1"/>
    <col min="9" max="9" width="16.6640625" style="128" bestFit="1" customWidth="1"/>
    <col min="10" max="10" width="2.21875" style="128" customWidth="1"/>
    <col min="11" max="11" width="14.6640625" style="128" customWidth="1"/>
    <col min="12" max="12" width="23.21875" style="129" customWidth="1"/>
    <col min="13" max="14" width="8" style="128" customWidth="1"/>
    <col min="15" max="15" width="16.6640625" style="128" customWidth="1"/>
    <col min="16" max="16" width="12.109375" style="128" customWidth="1"/>
    <col min="17" max="17" width="21.44140625" style="128" customWidth="1"/>
    <col min="18" max="16384" width="9" style="128"/>
  </cols>
  <sheetData>
    <row r="1" spans="1:17" ht="18" customHeight="1" x14ac:dyDescent="0.2">
      <c r="F1" s="129"/>
      <c r="I1" s="175">
        <f>'証憑一覧表　表紙'!C10</f>
        <v>0</v>
      </c>
      <c r="J1" s="175"/>
    </row>
    <row r="2" spans="1:17" ht="18" customHeight="1" x14ac:dyDescent="0.2">
      <c r="F2" s="129"/>
      <c r="I2" s="175">
        <f>'証憑一覧表　表紙'!C14</f>
        <v>0</v>
      </c>
      <c r="J2" s="175"/>
    </row>
    <row r="3" spans="1:17" ht="18" customHeight="1" x14ac:dyDescent="0.2">
      <c r="F3" s="129"/>
      <c r="I3" s="175">
        <f>'証憑一覧表　表紙'!C18</f>
        <v>0</v>
      </c>
      <c r="J3" s="175"/>
      <c r="L3" s="128"/>
    </row>
    <row r="4" spans="1:17" ht="18" customHeight="1" x14ac:dyDescent="0.2">
      <c r="A4" s="128" t="s">
        <v>241</v>
      </c>
      <c r="L4" s="266" t="s">
        <v>265</v>
      </c>
    </row>
    <row r="5" spans="1:17" ht="18" customHeight="1" x14ac:dyDescent="0.2">
      <c r="A5" s="128" t="s">
        <v>201</v>
      </c>
      <c r="I5" s="291" t="s">
        <v>272</v>
      </c>
      <c r="J5" s="127"/>
    </row>
    <row r="6" spans="1:17" ht="18" customHeight="1" x14ac:dyDescent="0.2">
      <c r="K6" s="156" t="s">
        <v>251</v>
      </c>
      <c r="L6" s="237">
        <f>収支報告書!H10</f>
        <v>44927</v>
      </c>
    </row>
    <row r="7" spans="1:17" ht="18" customHeight="1" x14ac:dyDescent="0.2">
      <c r="A7" s="156" t="s">
        <v>45</v>
      </c>
      <c r="B7" s="176" t="s">
        <v>145</v>
      </c>
      <c r="C7" s="157"/>
      <c r="D7" s="157"/>
      <c r="E7" s="177"/>
      <c r="F7" s="158"/>
      <c r="G7" s="158"/>
      <c r="H7" s="158"/>
      <c r="I7" s="159"/>
      <c r="K7" s="156" t="s">
        <v>252</v>
      </c>
      <c r="L7" s="237">
        <f>収支報告書!J10</f>
        <v>44985</v>
      </c>
    </row>
    <row r="8" spans="1:17" s="138" customFormat="1" ht="36" customHeight="1" x14ac:dyDescent="0.2">
      <c r="A8" s="134" t="s">
        <v>9</v>
      </c>
      <c r="B8" s="135" t="s">
        <v>0</v>
      </c>
      <c r="C8" s="135" t="s">
        <v>1</v>
      </c>
      <c r="D8" s="135" t="s">
        <v>5</v>
      </c>
      <c r="E8" s="211" t="s">
        <v>2</v>
      </c>
      <c r="F8" s="136" t="s">
        <v>19</v>
      </c>
      <c r="G8" s="135" t="s">
        <v>75</v>
      </c>
      <c r="H8" s="135" t="s">
        <v>74</v>
      </c>
      <c r="I8" s="137" t="s">
        <v>46</v>
      </c>
      <c r="K8" s="260" t="s">
        <v>249</v>
      </c>
      <c r="L8" s="278" t="s">
        <v>250</v>
      </c>
      <c r="M8" s="279" t="s">
        <v>258</v>
      </c>
      <c r="N8" s="259" t="s">
        <v>260</v>
      </c>
      <c r="O8" s="259" t="s">
        <v>263</v>
      </c>
      <c r="P8" s="259" t="s">
        <v>264</v>
      </c>
      <c r="Q8" s="261" t="s">
        <v>250</v>
      </c>
    </row>
    <row r="9" spans="1:17" ht="18" customHeight="1" x14ac:dyDescent="0.2">
      <c r="A9" s="139" t="s">
        <v>10</v>
      </c>
      <c r="B9" s="140">
        <v>1</v>
      </c>
      <c r="C9" s="141"/>
      <c r="D9" s="233">
        <v>44953</v>
      </c>
      <c r="E9" s="142"/>
      <c r="F9" s="264">
        <v>500</v>
      </c>
      <c r="G9" s="267" t="s">
        <v>269</v>
      </c>
      <c r="H9" s="268">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I9" s="265">
        <f>ROUNDDOWN(F9*H9,0)</f>
        <v>310460</v>
      </c>
      <c r="J9" s="41"/>
      <c r="K9" s="274" t="str">
        <f>IF(D9="","",IF(AND($L$6&lt;=D9,$L$7&gt;=D9),"○","×"))</f>
        <v>○</v>
      </c>
      <c r="L9" s="257"/>
      <c r="M9" s="268">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N9" s="269" t="str">
        <f>IF(F9="","",IF(H9=M9,"〇","×"))</f>
        <v>〇</v>
      </c>
      <c r="O9" s="271">
        <f>IF(F9="","",ROUNDDOWN(F9*M9,0))</f>
        <v>310460</v>
      </c>
      <c r="P9" s="272">
        <f>IF(F9="","",I9-O9)</f>
        <v>0</v>
      </c>
      <c r="Q9" s="258"/>
    </row>
    <row r="10" spans="1:17" ht="18" customHeight="1" x14ac:dyDescent="0.2">
      <c r="A10" s="139" t="s">
        <v>10</v>
      </c>
      <c r="B10" s="145">
        <v>2</v>
      </c>
      <c r="C10" s="146"/>
      <c r="D10" s="146"/>
      <c r="E10" s="187"/>
      <c r="F10" s="149"/>
      <c r="G10" s="150"/>
      <c r="H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143"/>
      <c r="J10" s="41"/>
      <c r="K10" s="274" t="str">
        <f t="shared" ref="K10:K13" si="0">IF(D10="","",IF(AND($L$6&lt;=D10,$L$7&gt;=D10),"○","×"))</f>
        <v/>
      </c>
      <c r="L10" s="257"/>
      <c r="M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N10" s="269" t="str">
        <f t="shared" ref="N10:N13" si="1">IF(F10="","",IF(H10=M10,"〇","×"))</f>
        <v/>
      </c>
      <c r="O10" s="271" t="str">
        <f t="shared" ref="O10:O13" si="2">IF(F10="","",ROUNDDOWN(F10*M10,0))</f>
        <v/>
      </c>
      <c r="P10" s="272" t="str">
        <f t="shared" ref="P10:P12" si="3">IF(F10="","",I10-O10)</f>
        <v/>
      </c>
      <c r="Q10" s="258"/>
    </row>
    <row r="11" spans="1:17" ht="18" customHeight="1" x14ac:dyDescent="0.2">
      <c r="A11" s="139" t="s">
        <v>10</v>
      </c>
      <c r="B11" s="145">
        <v>3</v>
      </c>
      <c r="C11" s="146"/>
      <c r="D11" s="146"/>
      <c r="E11" s="187"/>
      <c r="F11" s="149"/>
      <c r="G11" s="150"/>
      <c r="H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143"/>
      <c r="J11" s="41"/>
      <c r="K11" s="274" t="str">
        <f t="shared" si="0"/>
        <v/>
      </c>
      <c r="L11" s="257"/>
      <c r="M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N11" s="269" t="str">
        <f t="shared" si="1"/>
        <v/>
      </c>
      <c r="O11" s="271" t="str">
        <f t="shared" si="2"/>
        <v/>
      </c>
      <c r="P11" s="272" t="str">
        <f t="shared" si="3"/>
        <v/>
      </c>
      <c r="Q11" s="258"/>
    </row>
    <row r="12" spans="1:17" ht="18" customHeight="1" x14ac:dyDescent="0.2">
      <c r="A12" s="139" t="s">
        <v>10</v>
      </c>
      <c r="B12" s="145">
        <v>4</v>
      </c>
      <c r="C12" s="146"/>
      <c r="D12" s="146"/>
      <c r="E12" s="187"/>
      <c r="F12" s="149"/>
      <c r="G12" s="150"/>
      <c r="H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143"/>
      <c r="J12" s="41"/>
      <c r="K12" s="274" t="str">
        <f t="shared" si="0"/>
        <v/>
      </c>
      <c r="L12" s="257"/>
      <c r="M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N12" s="269" t="str">
        <f t="shared" si="1"/>
        <v/>
      </c>
      <c r="O12" s="271" t="str">
        <f t="shared" si="2"/>
        <v/>
      </c>
      <c r="P12" s="272" t="str">
        <f t="shared" si="3"/>
        <v/>
      </c>
      <c r="Q12" s="258"/>
    </row>
    <row r="13" spans="1:17" ht="18" customHeight="1" x14ac:dyDescent="0.2">
      <c r="A13" s="139" t="s">
        <v>10</v>
      </c>
      <c r="B13" s="145">
        <v>5</v>
      </c>
      <c r="C13" s="141"/>
      <c r="D13" s="233">
        <v>44953</v>
      </c>
      <c r="E13" s="142"/>
      <c r="F13" s="264">
        <v>500</v>
      </c>
      <c r="G13" s="267" t="s">
        <v>269</v>
      </c>
      <c r="H13" s="268">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620.91999999999996</v>
      </c>
      <c r="I13" s="265">
        <f>ROUNDDOWN(F13*H13,0)</f>
        <v>310460</v>
      </c>
      <c r="J13" s="41"/>
      <c r="K13" s="274" t="str">
        <f t="shared" si="0"/>
        <v>○</v>
      </c>
      <c r="L13" s="257"/>
      <c r="M13" s="268">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620.91999999999996</v>
      </c>
      <c r="N13" s="269" t="str">
        <f t="shared" si="1"/>
        <v>〇</v>
      </c>
      <c r="O13" s="271">
        <f t="shared" si="2"/>
        <v>310460</v>
      </c>
      <c r="P13" s="272">
        <f>IF(F13="","",I13-O13)</f>
        <v>0</v>
      </c>
      <c r="Q13" s="258"/>
    </row>
    <row r="14" spans="1:17" ht="18" customHeight="1" thickBot="1" x14ac:dyDescent="0.25">
      <c r="A14" s="336" t="s">
        <v>146</v>
      </c>
      <c r="B14" s="337"/>
      <c r="C14" s="337"/>
      <c r="D14" s="337"/>
      <c r="E14" s="337"/>
      <c r="F14" s="337"/>
      <c r="G14" s="337"/>
      <c r="H14" s="337"/>
      <c r="I14" s="160">
        <f>SUM(I9:I13)</f>
        <v>620920</v>
      </c>
      <c r="J14" s="41"/>
      <c r="K14" s="296"/>
      <c r="L14" s="297"/>
      <c r="M14" s="298"/>
      <c r="N14" s="296"/>
      <c r="O14" s="299"/>
      <c r="P14" s="300"/>
      <c r="Q14" s="301"/>
    </row>
    <row r="15" spans="1:17" ht="18" customHeight="1" thickTop="1" x14ac:dyDescent="0.2">
      <c r="C15" s="127"/>
      <c r="D15" s="127"/>
      <c r="E15" s="185"/>
      <c r="F15" s="154"/>
      <c r="G15" s="155"/>
      <c r="H15" s="155"/>
      <c r="I15" s="154"/>
      <c r="J15" s="41"/>
      <c r="K15" s="293"/>
      <c r="L15" s="283"/>
      <c r="M15" s="289"/>
      <c r="N15" s="293"/>
      <c r="O15" s="290"/>
      <c r="P15" s="308"/>
    </row>
    <row r="16" spans="1:17" ht="18" customHeight="1" x14ac:dyDescent="0.2">
      <c r="A16" s="156" t="s">
        <v>45</v>
      </c>
      <c r="B16" s="176" t="s">
        <v>147</v>
      </c>
      <c r="C16" s="157"/>
      <c r="D16" s="157"/>
      <c r="E16" s="177"/>
      <c r="F16" s="158"/>
      <c r="G16" s="158"/>
      <c r="H16" s="158"/>
      <c r="I16" s="159"/>
      <c r="K16" s="302"/>
      <c r="L16" s="302"/>
      <c r="M16" s="302"/>
      <c r="N16" s="302"/>
      <c r="O16" s="302"/>
      <c r="P16" s="302"/>
      <c r="Q16" s="302"/>
    </row>
    <row r="17" spans="1:17" ht="36" customHeight="1" x14ac:dyDescent="0.2">
      <c r="A17" s="134" t="s">
        <v>9</v>
      </c>
      <c r="B17" s="135" t="s">
        <v>0</v>
      </c>
      <c r="C17" s="135" t="s">
        <v>1</v>
      </c>
      <c r="D17" s="135" t="s">
        <v>5</v>
      </c>
      <c r="E17" s="211" t="s">
        <v>2</v>
      </c>
      <c r="F17" s="136" t="s">
        <v>19</v>
      </c>
      <c r="G17" s="135" t="s">
        <v>75</v>
      </c>
      <c r="H17" s="135" t="s">
        <v>74</v>
      </c>
      <c r="I17" s="137" t="s">
        <v>46</v>
      </c>
      <c r="J17" s="138"/>
      <c r="K17" s="260" t="s">
        <v>249</v>
      </c>
      <c r="L17" s="278" t="s">
        <v>250</v>
      </c>
      <c r="M17" s="279" t="s">
        <v>258</v>
      </c>
      <c r="N17" s="259" t="s">
        <v>260</v>
      </c>
      <c r="O17" s="259" t="s">
        <v>263</v>
      </c>
      <c r="P17" s="259" t="s">
        <v>264</v>
      </c>
      <c r="Q17" s="261" t="s">
        <v>250</v>
      </c>
    </row>
    <row r="18" spans="1:17" ht="18" customHeight="1" x14ac:dyDescent="0.2">
      <c r="A18" s="139" t="s">
        <v>10</v>
      </c>
      <c r="B18" s="140">
        <v>1</v>
      </c>
      <c r="C18" s="141"/>
      <c r="D18" s="233">
        <v>44953</v>
      </c>
      <c r="E18" s="142"/>
      <c r="F18" s="264">
        <v>500</v>
      </c>
      <c r="G18" s="267" t="s">
        <v>269</v>
      </c>
      <c r="H18" s="268">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620.91999999999996</v>
      </c>
      <c r="I18" s="265">
        <f>ROUNDDOWN(F18*H18,0)</f>
        <v>310460</v>
      </c>
      <c r="J18" s="41"/>
      <c r="K18" s="274" t="str">
        <f t="shared" ref="K18:K22" si="4">IF(D18="","",IF(AND($L$6&lt;=D18,$L$7&gt;=D18),"○","×"))</f>
        <v>○</v>
      </c>
      <c r="L18" s="257"/>
      <c r="M18" s="268">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620.91999999999996</v>
      </c>
      <c r="N18" s="269" t="str">
        <f t="shared" ref="N18:N22" si="5">IF(F18="","",IF(H18=M18,"〇","×"))</f>
        <v>〇</v>
      </c>
      <c r="O18" s="271">
        <f t="shared" ref="O18:O22" si="6">IF(F18="","",ROUNDDOWN(F18*M18,0))</f>
        <v>310460</v>
      </c>
      <c r="P18" s="272">
        <f t="shared" ref="P18:P22" si="7">IF(F18="","",I18-O18)</f>
        <v>0</v>
      </c>
      <c r="Q18" s="258"/>
    </row>
    <row r="19" spans="1:17" ht="18" customHeight="1" x14ac:dyDescent="0.2">
      <c r="A19" s="139" t="s">
        <v>10</v>
      </c>
      <c r="B19" s="145">
        <v>2</v>
      </c>
      <c r="C19" s="146"/>
      <c r="D19" s="146"/>
      <c r="E19" s="187"/>
      <c r="F19" s="149"/>
      <c r="G19" s="150"/>
      <c r="H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151"/>
      <c r="J19" s="41"/>
      <c r="K19" s="274" t="str">
        <f t="shared" si="4"/>
        <v/>
      </c>
      <c r="L19" s="257"/>
      <c r="M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N19" s="269" t="str">
        <f t="shared" si="5"/>
        <v/>
      </c>
      <c r="O19" s="271" t="str">
        <f t="shared" si="6"/>
        <v/>
      </c>
      <c r="P19" s="272" t="str">
        <f t="shared" si="7"/>
        <v/>
      </c>
      <c r="Q19" s="258"/>
    </row>
    <row r="20" spans="1:17" ht="18" customHeight="1" x14ac:dyDescent="0.2">
      <c r="A20" s="139" t="s">
        <v>10</v>
      </c>
      <c r="B20" s="145">
        <v>3</v>
      </c>
      <c r="C20" s="146"/>
      <c r="D20" s="146"/>
      <c r="E20" s="187"/>
      <c r="F20" s="149"/>
      <c r="G20" s="150"/>
      <c r="H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151"/>
      <c r="J20" s="41"/>
      <c r="K20" s="274" t="str">
        <f t="shared" si="4"/>
        <v/>
      </c>
      <c r="L20" s="257"/>
      <c r="M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N20" s="269" t="str">
        <f t="shared" si="5"/>
        <v/>
      </c>
      <c r="O20" s="271" t="str">
        <f t="shared" si="6"/>
        <v/>
      </c>
      <c r="P20" s="272" t="str">
        <f t="shared" si="7"/>
        <v/>
      </c>
      <c r="Q20" s="258"/>
    </row>
    <row r="21" spans="1:17" ht="18" customHeight="1" x14ac:dyDescent="0.2">
      <c r="A21" s="139" t="s">
        <v>10</v>
      </c>
      <c r="B21" s="145">
        <v>4</v>
      </c>
      <c r="C21" s="146"/>
      <c r="D21" s="146"/>
      <c r="E21" s="187"/>
      <c r="F21" s="149"/>
      <c r="G21" s="150"/>
      <c r="H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151"/>
      <c r="J21" s="41"/>
      <c r="K21" s="274" t="str">
        <f t="shared" si="4"/>
        <v/>
      </c>
      <c r="L21" s="257"/>
      <c r="M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N21" s="269" t="str">
        <f t="shared" si="5"/>
        <v/>
      </c>
      <c r="O21" s="271" t="str">
        <f t="shared" si="6"/>
        <v/>
      </c>
      <c r="P21" s="272" t="str">
        <f t="shared" si="7"/>
        <v/>
      </c>
      <c r="Q21" s="258"/>
    </row>
    <row r="22" spans="1:17" ht="18" customHeight="1" x14ac:dyDescent="0.2">
      <c r="A22" s="139" t="s">
        <v>10</v>
      </c>
      <c r="B22" s="145">
        <v>5</v>
      </c>
      <c r="C22" s="141"/>
      <c r="D22" s="233">
        <v>44953</v>
      </c>
      <c r="E22" s="142"/>
      <c r="F22" s="264">
        <v>500</v>
      </c>
      <c r="G22" s="267" t="s">
        <v>269</v>
      </c>
      <c r="H22" s="268">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620.91999999999996</v>
      </c>
      <c r="I22" s="265">
        <f>ROUNDDOWN(F22*H22,0)</f>
        <v>310460</v>
      </c>
      <c r="J22" s="41"/>
      <c r="K22" s="274" t="str">
        <f t="shared" si="4"/>
        <v>○</v>
      </c>
      <c r="L22" s="257"/>
      <c r="M22" s="268">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620.91999999999996</v>
      </c>
      <c r="N22" s="269" t="str">
        <f t="shared" si="5"/>
        <v>〇</v>
      </c>
      <c r="O22" s="271">
        <f t="shared" si="6"/>
        <v>310460</v>
      </c>
      <c r="P22" s="272">
        <f t="shared" si="7"/>
        <v>0</v>
      </c>
      <c r="Q22" s="258"/>
    </row>
    <row r="23" spans="1:17" ht="18" customHeight="1" thickBot="1" x14ac:dyDescent="0.25">
      <c r="A23" s="336" t="s">
        <v>148</v>
      </c>
      <c r="B23" s="337"/>
      <c r="C23" s="337"/>
      <c r="D23" s="337"/>
      <c r="E23" s="337"/>
      <c r="F23" s="337"/>
      <c r="G23" s="337"/>
      <c r="H23" s="337"/>
      <c r="I23" s="160">
        <f>SUM(I18:I22)</f>
        <v>620920</v>
      </c>
      <c r="J23" s="41"/>
      <c r="K23" s="293"/>
      <c r="L23" s="283"/>
      <c r="M23" s="289"/>
      <c r="N23" s="293"/>
      <c r="O23" s="290"/>
      <c r="P23" s="308"/>
    </row>
    <row r="24" spans="1:17" ht="18" customHeight="1" thickTop="1" x14ac:dyDescent="0.2">
      <c r="C24" s="127"/>
      <c r="D24" s="127"/>
      <c r="E24" s="185"/>
      <c r="F24" s="154"/>
      <c r="G24" s="155"/>
      <c r="H24" s="155"/>
      <c r="I24" s="154"/>
      <c r="J24" s="41"/>
      <c r="K24" s="293"/>
      <c r="L24" s="283"/>
      <c r="M24" s="289"/>
      <c r="N24" s="293"/>
      <c r="O24" s="290"/>
      <c r="P24" s="308"/>
    </row>
    <row r="25" spans="1:17" ht="18" customHeight="1" x14ac:dyDescent="0.2">
      <c r="A25" s="212" t="s">
        <v>149</v>
      </c>
      <c r="B25" s="176"/>
      <c r="C25" s="157"/>
      <c r="D25" s="157"/>
      <c r="E25" s="177"/>
      <c r="F25" s="158"/>
      <c r="G25" s="158"/>
      <c r="H25" s="158"/>
      <c r="I25" s="159"/>
      <c r="K25" s="302"/>
      <c r="L25" s="302"/>
      <c r="M25" s="302"/>
      <c r="N25" s="302"/>
      <c r="O25" s="302"/>
      <c r="P25" s="302"/>
      <c r="Q25" s="302"/>
    </row>
    <row r="26" spans="1:17" ht="36" customHeight="1" x14ac:dyDescent="0.2">
      <c r="A26" s="134" t="s">
        <v>9</v>
      </c>
      <c r="B26" s="135" t="s">
        <v>0</v>
      </c>
      <c r="C26" s="135" t="s">
        <v>1</v>
      </c>
      <c r="D26" s="135" t="s">
        <v>5</v>
      </c>
      <c r="E26" s="211" t="s">
        <v>2</v>
      </c>
      <c r="F26" s="136" t="s">
        <v>19</v>
      </c>
      <c r="G26" s="135" t="s">
        <v>75</v>
      </c>
      <c r="H26" s="135" t="s">
        <v>74</v>
      </c>
      <c r="I26" s="137" t="s">
        <v>46</v>
      </c>
      <c r="J26" s="138"/>
      <c r="K26" s="260" t="s">
        <v>249</v>
      </c>
      <c r="L26" s="278" t="s">
        <v>250</v>
      </c>
      <c r="M26" s="279" t="s">
        <v>258</v>
      </c>
      <c r="N26" s="259" t="s">
        <v>260</v>
      </c>
      <c r="O26" s="259" t="s">
        <v>263</v>
      </c>
      <c r="P26" s="259" t="s">
        <v>264</v>
      </c>
      <c r="Q26" s="261" t="s">
        <v>250</v>
      </c>
    </row>
    <row r="27" spans="1:17" ht="18" customHeight="1" x14ac:dyDescent="0.2">
      <c r="A27" s="139" t="s">
        <v>10</v>
      </c>
      <c r="B27" s="140">
        <v>1</v>
      </c>
      <c r="C27" s="141"/>
      <c r="D27" s="233">
        <v>44953</v>
      </c>
      <c r="E27" s="142"/>
      <c r="F27" s="264">
        <v>500</v>
      </c>
      <c r="G27" s="267" t="s">
        <v>269</v>
      </c>
      <c r="H27" s="268">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620.91999999999996</v>
      </c>
      <c r="I27" s="265">
        <f>ROUNDDOWN(F27*H27,0)</f>
        <v>310460</v>
      </c>
      <c r="J27" s="41"/>
      <c r="K27" s="274" t="str">
        <f t="shared" ref="K27:K31" si="8">IF(D27="","",IF(AND($L$6&lt;=D27,$L$7&gt;=D27),"○","×"))</f>
        <v>○</v>
      </c>
      <c r="L27" s="257"/>
      <c r="M27" s="268">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620.91999999999996</v>
      </c>
      <c r="N27" s="269" t="str">
        <f t="shared" ref="N27:N31" si="9">IF(F27="","",IF(H27=M27,"〇","×"))</f>
        <v>〇</v>
      </c>
      <c r="O27" s="271">
        <f t="shared" ref="O27:O31" si="10">IF(F27="","",ROUNDDOWN(F27*M27,0))</f>
        <v>310460</v>
      </c>
      <c r="P27" s="272">
        <f t="shared" ref="P27:P31" si="11">IF(F27="","",I27-O27)</f>
        <v>0</v>
      </c>
      <c r="Q27" s="258"/>
    </row>
    <row r="28" spans="1:17" ht="18" customHeight="1" x14ac:dyDescent="0.2">
      <c r="A28" s="139" t="s">
        <v>10</v>
      </c>
      <c r="B28" s="145">
        <v>2</v>
      </c>
      <c r="C28" s="146"/>
      <c r="D28" s="146"/>
      <c r="E28" s="187"/>
      <c r="F28" s="149"/>
      <c r="G28" s="150"/>
      <c r="H28" s="268" t="str">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
      </c>
      <c r="I28" s="151"/>
      <c r="J28" s="41"/>
      <c r="K28" s="274" t="str">
        <f t="shared" si="8"/>
        <v/>
      </c>
      <c r="L28" s="257"/>
      <c r="M28" s="268" t="str">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
      </c>
      <c r="N28" s="269" t="str">
        <f t="shared" si="9"/>
        <v/>
      </c>
      <c r="O28" s="271" t="str">
        <f t="shared" si="10"/>
        <v/>
      </c>
      <c r="P28" s="272" t="str">
        <f t="shared" si="11"/>
        <v/>
      </c>
      <c r="Q28" s="258"/>
    </row>
    <row r="29" spans="1:17" ht="18" customHeight="1" x14ac:dyDescent="0.2">
      <c r="A29" s="139" t="s">
        <v>10</v>
      </c>
      <c r="B29" s="145">
        <v>3</v>
      </c>
      <c r="C29" s="146"/>
      <c r="D29" s="146"/>
      <c r="E29" s="187"/>
      <c r="F29" s="149"/>
      <c r="G29" s="150"/>
      <c r="H29" s="268" t="str">
        <f>IF(F29="","",IF(G29='換算レート表(レートチェック用)'!$C$8,VLOOKUP(D29,'換算レート表(レートチェック用)'!$B$9:$E$26,2,TRUE),IF(G29='換算レート表(レートチェック用)'!$D$8,VLOOKUP(D29,'換算レート表(レートチェック用)'!$B$9:$E$26,3,TRUE),IF(G29='換算レート表(レートチェック用)'!$E$8,VLOOKUP(D29,'換算レート表(レートチェック用)'!$B$9:$E$26,4,TRUE),IF(OR(G29="JPY",G29="円"),1,0)))))</f>
        <v/>
      </c>
      <c r="I29" s="151"/>
      <c r="J29" s="41"/>
      <c r="K29" s="274" t="str">
        <f t="shared" si="8"/>
        <v/>
      </c>
      <c r="L29" s="257"/>
      <c r="M29" s="268" t="str">
        <f>IF(F29="","",IF(G29='換算レート表(レートチェック用)'!$C$8,VLOOKUP(D29,'換算レート表(レートチェック用)'!$B$9:$E$26,2,TRUE),IF(G29='換算レート表(レートチェック用)'!$D$8,VLOOKUP(D29,'換算レート表(レートチェック用)'!$B$9:$E$26,3,TRUE),IF(G29='換算レート表(レートチェック用)'!$E$8,VLOOKUP(D29,'換算レート表(レートチェック用)'!$B$9:$E$26,4,TRUE),IF(OR(G29="JPY",G29="円"),1,0)))))</f>
        <v/>
      </c>
      <c r="N29" s="269" t="str">
        <f t="shared" si="9"/>
        <v/>
      </c>
      <c r="O29" s="271" t="str">
        <f t="shared" si="10"/>
        <v/>
      </c>
      <c r="P29" s="272" t="str">
        <f t="shared" si="11"/>
        <v/>
      </c>
      <c r="Q29" s="258"/>
    </row>
    <row r="30" spans="1:17" ht="18" customHeight="1" x14ac:dyDescent="0.2">
      <c r="A30" s="139" t="s">
        <v>10</v>
      </c>
      <c r="B30" s="145">
        <v>4</v>
      </c>
      <c r="C30" s="146"/>
      <c r="D30" s="146"/>
      <c r="E30" s="187"/>
      <c r="F30" s="149"/>
      <c r="G30" s="150"/>
      <c r="H30" s="268" t="str">
        <f>IF(F30="","",IF(G30='換算レート表(レートチェック用)'!$C$8,VLOOKUP(D30,'換算レート表(レートチェック用)'!$B$9:$E$26,2,TRUE),IF(G30='換算レート表(レートチェック用)'!$D$8,VLOOKUP(D30,'換算レート表(レートチェック用)'!$B$9:$E$26,3,TRUE),IF(G30='換算レート表(レートチェック用)'!$E$8,VLOOKUP(D30,'換算レート表(レートチェック用)'!$B$9:$E$26,4,TRUE),IF(OR(G30="JPY",G30="円"),1,0)))))</f>
        <v/>
      </c>
      <c r="I30" s="151"/>
      <c r="J30" s="41"/>
      <c r="K30" s="274" t="str">
        <f t="shared" si="8"/>
        <v/>
      </c>
      <c r="L30" s="257"/>
      <c r="M30" s="268" t="str">
        <f>IF(F30="","",IF(G30='換算レート表(レートチェック用)'!$C$8,VLOOKUP(D30,'換算レート表(レートチェック用)'!$B$9:$E$26,2,TRUE),IF(G30='換算レート表(レートチェック用)'!$D$8,VLOOKUP(D30,'換算レート表(レートチェック用)'!$B$9:$E$26,3,TRUE),IF(G30='換算レート表(レートチェック用)'!$E$8,VLOOKUP(D30,'換算レート表(レートチェック用)'!$B$9:$E$26,4,TRUE),IF(OR(G30="JPY",G30="円"),1,0)))))</f>
        <v/>
      </c>
      <c r="N30" s="269" t="str">
        <f t="shared" si="9"/>
        <v/>
      </c>
      <c r="O30" s="271" t="str">
        <f t="shared" si="10"/>
        <v/>
      </c>
      <c r="P30" s="272" t="str">
        <f t="shared" si="11"/>
        <v/>
      </c>
      <c r="Q30" s="258"/>
    </row>
    <row r="31" spans="1:17" ht="18" customHeight="1" x14ac:dyDescent="0.2">
      <c r="A31" s="139" t="s">
        <v>10</v>
      </c>
      <c r="B31" s="145">
        <v>5</v>
      </c>
      <c r="C31" s="141"/>
      <c r="D31" s="233">
        <v>44953</v>
      </c>
      <c r="E31" s="142"/>
      <c r="F31" s="264">
        <v>500</v>
      </c>
      <c r="G31" s="267" t="s">
        <v>269</v>
      </c>
      <c r="H31" s="268">
        <f>IF(F31="","",IF(G31='換算レート表(レートチェック用)'!$C$8,VLOOKUP(D31,'換算レート表(レートチェック用)'!$B$9:$E$26,2,TRUE),IF(G31='換算レート表(レートチェック用)'!$D$8,VLOOKUP(D31,'換算レート表(レートチェック用)'!$B$9:$E$26,3,TRUE),IF(G31='換算レート表(レートチェック用)'!$E$8,VLOOKUP(D31,'換算レート表(レートチェック用)'!$B$9:$E$26,4,TRUE),IF(OR(G31="JPY",G31="円"),1,0)))))</f>
        <v>620.91999999999996</v>
      </c>
      <c r="I31" s="265">
        <f>ROUNDDOWN(F31*H31,0)</f>
        <v>310460</v>
      </c>
      <c r="J31" s="41"/>
      <c r="K31" s="274" t="str">
        <f t="shared" si="8"/>
        <v>○</v>
      </c>
      <c r="L31" s="257"/>
      <c r="M31" s="268">
        <f>IF(F31="","",IF(G31='換算レート表(レートチェック用)'!$C$8,VLOOKUP(D31,'換算レート表(レートチェック用)'!$B$9:$E$26,2,TRUE),IF(G31='換算レート表(レートチェック用)'!$D$8,VLOOKUP(D31,'換算レート表(レートチェック用)'!$B$9:$E$26,3,TRUE),IF(G31='換算レート表(レートチェック用)'!$E$8,VLOOKUP(D31,'換算レート表(レートチェック用)'!$B$9:$E$26,4,TRUE),IF(OR(G31="JPY",G31="円"),1,0)))))</f>
        <v>620.91999999999996</v>
      </c>
      <c r="N31" s="269" t="str">
        <f t="shared" si="9"/>
        <v>〇</v>
      </c>
      <c r="O31" s="271">
        <f t="shared" si="10"/>
        <v>310460</v>
      </c>
      <c r="P31" s="272">
        <f t="shared" si="11"/>
        <v>0</v>
      </c>
      <c r="Q31" s="258"/>
    </row>
    <row r="32" spans="1:17" ht="18" customHeight="1" thickBot="1" x14ac:dyDescent="0.25">
      <c r="A32" s="336" t="s">
        <v>150</v>
      </c>
      <c r="B32" s="337"/>
      <c r="C32" s="337"/>
      <c r="D32" s="337"/>
      <c r="E32" s="337"/>
      <c r="F32" s="337"/>
      <c r="G32" s="337"/>
      <c r="H32" s="337"/>
      <c r="I32" s="160">
        <f>SUM(I27:I31)</f>
        <v>620920</v>
      </c>
      <c r="J32" s="41"/>
      <c r="K32" s="293"/>
      <c r="L32" s="283"/>
      <c r="M32" s="289"/>
      <c r="N32" s="293"/>
      <c r="O32" s="290"/>
      <c r="P32" s="308"/>
    </row>
    <row r="33" spans="1:17" ht="18" customHeight="1" thickTop="1" x14ac:dyDescent="0.2">
      <c r="A33" s="385" t="s">
        <v>202</v>
      </c>
      <c r="B33" s="386"/>
      <c r="C33" s="386"/>
      <c r="D33" s="386"/>
      <c r="E33" s="386"/>
      <c r="F33" s="386"/>
      <c r="G33" s="386"/>
      <c r="H33" s="386"/>
      <c r="I33" s="213">
        <f>I14+I23+I32</f>
        <v>1862760</v>
      </c>
      <c r="J33" s="295"/>
      <c r="K33" s="293"/>
      <c r="L33" s="283"/>
      <c r="M33" s="289"/>
      <c r="N33" s="293"/>
      <c r="O33" s="290"/>
      <c r="P33" s="308"/>
    </row>
    <row r="34" spans="1:17" ht="18" customHeight="1" x14ac:dyDescent="0.2">
      <c r="B34" s="127"/>
      <c r="C34" s="127"/>
      <c r="D34" s="127"/>
      <c r="E34" s="127"/>
      <c r="F34" s="127"/>
      <c r="G34" s="127"/>
      <c r="H34" s="127"/>
      <c r="K34" s="293"/>
      <c r="L34" s="283"/>
      <c r="M34" s="289"/>
      <c r="N34" s="293"/>
      <c r="O34" s="290"/>
      <c r="P34" s="308"/>
    </row>
    <row r="35" spans="1:17" ht="18" customHeight="1" x14ac:dyDescent="0.2">
      <c r="A35" s="128" t="s">
        <v>184</v>
      </c>
      <c r="K35" s="293"/>
      <c r="L35" s="283"/>
      <c r="M35" s="289"/>
      <c r="N35" s="293"/>
      <c r="O35" s="290"/>
      <c r="P35" s="308"/>
    </row>
    <row r="36" spans="1:17" ht="18" customHeight="1" x14ac:dyDescent="0.2">
      <c r="K36" s="293"/>
      <c r="L36" s="283"/>
      <c r="M36" s="289"/>
      <c r="N36" s="293"/>
      <c r="O36" s="290"/>
      <c r="P36" s="308"/>
    </row>
    <row r="37" spans="1:17" ht="18" customHeight="1" x14ac:dyDescent="0.2">
      <c r="A37" s="156" t="s">
        <v>45</v>
      </c>
      <c r="B37" s="176" t="s">
        <v>182</v>
      </c>
      <c r="C37" s="157"/>
      <c r="D37" s="157"/>
      <c r="E37" s="177"/>
      <c r="F37" s="158"/>
      <c r="G37" s="158"/>
      <c r="H37" s="158"/>
      <c r="I37" s="159"/>
      <c r="K37" s="293"/>
      <c r="L37" s="283"/>
      <c r="M37" s="289"/>
      <c r="N37" s="293"/>
      <c r="O37" s="290"/>
      <c r="P37" s="308"/>
    </row>
    <row r="38" spans="1:17" ht="36" customHeight="1" x14ac:dyDescent="0.2">
      <c r="A38" s="134" t="s">
        <v>9</v>
      </c>
      <c r="B38" s="135" t="s">
        <v>0</v>
      </c>
      <c r="C38" s="135" t="s">
        <v>1</v>
      </c>
      <c r="D38" s="135" t="s">
        <v>5</v>
      </c>
      <c r="E38" s="211" t="s">
        <v>2</v>
      </c>
      <c r="F38" s="136" t="s">
        <v>19</v>
      </c>
      <c r="G38" s="135" t="s">
        <v>75</v>
      </c>
      <c r="H38" s="135" t="s">
        <v>74</v>
      </c>
      <c r="I38" s="137" t="s">
        <v>46</v>
      </c>
      <c r="J38" s="138"/>
      <c r="K38" s="260" t="s">
        <v>249</v>
      </c>
      <c r="L38" s="278" t="s">
        <v>250</v>
      </c>
      <c r="M38" s="279" t="s">
        <v>258</v>
      </c>
      <c r="N38" s="259" t="s">
        <v>260</v>
      </c>
      <c r="O38" s="259" t="s">
        <v>263</v>
      </c>
      <c r="P38" s="259" t="s">
        <v>264</v>
      </c>
      <c r="Q38" s="261" t="s">
        <v>250</v>
      </c>
    </row>
    <row r="39" spans="1:17" ht="18" customHeight="1" x14ac:dyDescent="0.2">
      <c r="A39" s="139" t="s">
        <v>10</v>
      </c>
      <c r="B39" s="140">
        <v>1</v>
      </c>
      <c r="C39" s="141"/>
      <c r="D39" s="233">
        <v>44953</v>
      </c>
      <c r="E39" s="142"/>
      <c r="F39" s="264">
        <v>500</v>
      </c>
      <c r="G39" s="267" t="s">
        <v>269</v>
      </c>
      <c r="H39" s="268">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620.91999999999996</v>
      </c>
      <c r="I39" s="265">
        <f>ROUNDDOWN(F39*H39,0)</f>
        <v>310460</v>
      </c>
      <c r="J39" s="41"/>
      <c r="K39" s="274" t="str">
        <f t="shared" ref="K39:K43" si="12">IF(D39="","",IF(AND($L$6&lt;=D39,$L$7&gt;=D39),"○","×"))</f>
        <v>○</v>
      </c>
      <c r="L39" s="257"/>
      <c r="M39" s="268">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620.91999999999996</v>
      </c>
      <c r="N39" s="269" t="str">
        <f t="shared" ref="N39:N43" si="13">IF(F39="","",IF(H39=M39,"〇","×"))</f>
        <v>〇</v>
      </c>
      <c r="O39" s="271">
        <f t="shared" ref="O39:O43" si="14">IF(F39="","",ROUNDDOWN(F39*M39,0))</f>
        <v>310460</v>
      </c>
      <c r="P39" s="272">
        <f t="shared" ref="P39:P43" si="15">IF(F39="","",I39-O39)</f>
        <v>0</v>
      </c>
      <c r="Q39" s="258"/>
    </row>
    <row r="40" spans="1:17" ht="18" customHeight="1" x14ac:dyDescent="0.2">
      <c r="A40" s="139" t="s">
        <v>10</v>
      </c>
      <c r="B40" s="145">
        <v>2</v>
      </c>
      <c r="C40" s="146"/>
      <c r="D40" s="146"/>
      <c r="E40" s="187"/>
      <c r="F40" s="149"/>
      <c r="G40" s="150"/>
      <c r="H40" s="268"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I40" s="151"/>
      <c r="J40" s="41"/>
      <c r="K40" s="274" t="str">
        <f t="shared" si="12"/>
        <v/>
      </c>
      <c r="L40" s="257"/>
      <c r="M40" s="268"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N40" s="269" t="str">
        <f t="shared" si="13"/>
        <v/>
      </c>
      <c r="O40" s="271" t="str">
        <f t="shared" si="14"/>
        <v/>
      </c>
      <c r="P40" s="272" t="str">
        <f t="shared" si="15"/>
        <v/>
      </c>
      <c r="Q40" s="258"/>
    </row>
    <row r="41" spans="1:17" ht="18" customHeight="1" x14ac:dyDescent="0.2">
      <c r="A41" s="139" t="s">
        <v>10</v>
      </c>
      <c r="B41" s="145">
        <v>3</v>
      </c>
      <c r="C41" s="146"/>
      <c r="D41" s="146"/>
      <c r="E41" s="187"/>
      <c r="F41" s="149"/>
      <c r="G41" s="150"/>
      <c r="H41" s="268"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I41" s="151"/>
      <c r="J41" s="41"/>
      <c r="K41" s="274" t="str">
        <f t="shared" si="12"/>
        <v/>
      </c>
      <c r="L41" s="257"/>
      <c r="M41" s="268"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N41" s="269" t="str">
        <f t="shared" si="13"/>
        <v/>
      </c>
      <c r="O41" s="271" t="str">
        <f t="shared" si="14"/>
        <v/>
      </c>
      <c r="P41" s="272" t="str">
        <f t="shared" si="15"/>
        <v/>
      </c>
      <c r="Q41" s="258"/>
    </row>
    <row r="42" spans="1:17" ht="18" customHeight="1" x14ac:dyDescent="0.2">
      <c r="A42" s="139" t="s">
        <v>10</v>
      </c>
      <c r="B42" s="145">
        <v>4</v>
      </c>
      <c r="C42" s="146"/>
      <c r="D42" s="146"/>
      <c r="E42" s="187"/>
      <c r="F42" s="149"/>
      <c r="G42" s="150"/>
      <c r="H42" s="268"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I42" s="151"/>
      <c r="J42" s="41"/>
      <c r="K42" s="274" t="str">
        <f t="shared" si="12"/>
        <v/>
      </c>
      <c r="L42" s="257"/>
      <c r="M42" s="268"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N42" s="269" t="str">
        <f t="shared" si="13"/>
        <v/>
      </c>
      <c r="O42" s="271" t="str">
        <f t="shared" si="14"/>
        <v/>
      </c>
      <c r="P42" s="272" t="str">
        <f t="shared" si="15"/>
        <v/>
      </c>
      <c r="Q42" s="258"/>
    </row>
    <row r="43" spans="1:17" ht="18" customHeight="1" x14ac:dyDescent="0.2">
      <c r="A43" s="139" t="s">
        <v>10</v>
      </c>
      <c r="B43" s="145">
        <v>5</v>
      </c>
      <c r="C43" s="141"/>
      <c r="D43" s="233">
        <v>44953</v>
      </c>
      <c r="E43" s="142"/>
      <c r="F43" s="264">
        <v>500</v>
      </c>
      <c r="G43" s="267" t="s">
        <v>269</v>
      </c>
      <c r="H43" s="268">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620.91999999999996</v>
      </c>
      <c r="I43" s="265">
        <f>ROUNDDOWN(F43*H43,0)</f>
        <v>310460</v>
      </c>
      <c r="J43" s="41"/>
      <c r="K43" s="274" t="str">
        <f t="shared" si="12"/>
        <v>○</v>
      </c>
      <c r="L43" s="257"/>
      <c r="M43" s="268">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620.91999999999996</v>
      </c>
      <c r="N43" s="269" t="str">
        <f t="shared" si="13"/>
        <v>〇</v>
      </c>
      <c r="O43" s="271">
        <f t="shared" si="14"/>
        <v>310460</v>
      </c>
      <c r="P43" s="272">
        <f t="shared" si="15"/>
        <v>0</v>
      </c>
      <c r="Q43" s="258"/>
    </row>
    <row r="44" spans="1:17" ht="18" customHeight="1" thickBot="1" x14ac:dyDescent="0.25">
      <c r="A44" s="336" t="s">
        <v>183</v>
      </c>
      <c r="B44" s="337"/>
      <c r="C44" s="337"/>
      <c r="D44" s="337"/>
      <c r="E44" s="337"/>
      <c r="F44" s="337"/>
      <c r="G44" s="337"/>
      <c r="H44" s="337"/>
      <c r="I44" s="160">
        <f>SUM(I39:I43)</f>
        <v>620920</v>
      </c>
      <c r="J44" s="41"/>
      <c r="K44" s="293"/>
      <c r="L44" s="283"/>
      <c r="M44" s="289"/>
      <c r="N44" s="293"/>
      <c r="O44" s="290"/>
      <c r="P44" s="308"/>
    </row>
    <row r="45" spans="1:17" ht="18" customHeight="1" thickTop="1" x14ac:dyDescent="0.2">
      <c r="K45" s="293"/>
      <c r="L45" s="283"/>
      <c r="M45" s="289"/>
      <c r="N45" s="293"/>
      <c r="O45" s="290"/>
      <c r="P45" s="308"/>
    </row>
    <row r="46" spans="1:17" ht="18" customHeight="1" x14ac:dyDescent="0.2">
      <c r="A46" s="156" t="s">
        <v>45</v>
      </c>
      <c r="B46" s="176" t="s">
        <v>185</v>
      </c>
      <c r="C46" s="157"/>
      <c r="D46" s="157"/>
      <c r="E46" s="177"/>
      <c r="F46" s="158"/>
      <c r="G46" s="158"/>
      <c r="H46" s="158"/>
      <c r="I46" s="159"/>
      <c r="K46" s="293"/>
      <c r="L46" s="283"/>
      <c r="M46" s="289"/>
      <c r="N46" s="293"/>
      <c r="O46" s="290"/>
      <c r="P46" s="308"/>
    </row>
    <row r="47" spans="1:17" ht="36" customHeight="1" x14ac:dyDescent="0.2">
      <c r="A47" s="134" t="s">
        <v>9</v>
      </c>
      <c r="B47" s="135" t="s">
        <v>0</v>
      </c>
      <c r="C47" s="135" t="s">
        <v>1</v>
      </c>
      <c r="D47" s="135" t="s">
        <v>5</v>
      </c>
      <c r="E47" s="211" t="s">
        <v>2</v>
      </c>
      <c r="F47" s="136" t="s">
        <v>19</v>
      </c>
      <c r="G47" s="135" t="s">
        <v>75</v>
      </c>
      <c r="H47" s="135" t="s">
        <v>74</v>
      </c>
      <c r="I47" s="137" t="s">
        <v>46</v>
      </c>
      <c r="J47" s="138"/>
      <c r="K47" s="260" t="s">
        <v>249</v>
      </c>
      <c r="L47" s="278" t="s">
        <v>250</v>
      </c>
      <c r="M47" s="279" t="s">
        <v>258</v>
      </c>
      <c r="N47" s="259" t="s">
        <v>260</v>
      </c>
      <c r="O47" s="259" t="s">
        <v>263</v>
      </c>
      <c r="P47" s="259" t="s">
        <v>264</v>
      </c>
      <c r="Q47" s="261" t="s">
        <v>250</v>
      </c>
    </row>
    <row r="48" spans="1:17" ht="18" customHeight="1" x14ac:dyDescent="0.2">
      <c r="A48" s="139" t="s">
        <v>10</v>
      </c>
      <c r="B48" s="140">
        <v>1</v>
      </c>
      <c r="C48" s="141"/>
      <c r="D48" s="233">
        <v>44953</v>
      </c>
      <c r="E48" s="142"/>
      <c r="F48" s="264">
        <v>500</v>
      </c>
      <c r="G48" s="267" t="s">
        <v>269</v>
      </c>
      <c r="H48" s="268">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620.91999999999996</v>
      </c>
      <c r="I48" s="265">
        <f>ROUNDDOWN(F48*H48,0)</f>
        <v>310460</v>
      </c>
      <c r="J48" s="41"/>
      <c r="K48" s="274" t="str">
        <f t="shared" ref="K48:K52" si="16">IF(D48="","",IF(AND($L$6&lt;=D48,$L$7&gt;=D48),"○","×"))</f>
        <v>○</v>
      </c>
      <c r="L48" s="257"/>
      <c r="M48" s="268">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620.91999999999996</v>
      </c>
      <c r="N48" s="269" t="str">
        <f t="shared" ref="N48:N52" si="17">IF(F48="","",IF(H48=M48,"〇","×"))</f>
        <v>〇</v>
      </c>
      <c r="O48" s="271">
        <f t="shared" ref="O48:O52" si="18">IF(F48="","",ROUNDDOWN(F48*M48,0))</f>
        <v>310460</v>
      </c>
      <c r="P48" s="272">
        <f t="shared" ref="P48:P52" si="19">IF(F48="","",I48-O48)</f>
        <v>0</v>
      </c>
      <c r="Q48" s="258"/>
    </row>
    <row r="49" spans="1:17" ht="18" customHeight="1" x14ac:dyDescent="0.2">
      <c r="A49" s="139" t="s">
        <v>10</v>
      </c>
      <c r="B49" s="145">
        <v>2</v>
      </c>
      <c r="C49" s="146"/>
      <c r="D49" s="146"/>
      <c r="E49" s="187"/>
      <c r="F49" s="149"/>
      <c r="G49" s="150"/>
      <c r="H49" s="268" t="str">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
      </c>
      <c r="I49" s="151"/>
      <c r="J49" s="41"/>
      <c r="K49" s="274" t="str">
        <f t="shared" si="16"/>
        <v/>
      </c>
      <c r="L49" s="257"/>
      <c r="M49" s="268" t="str">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
      </c>
      <c r="N49" s="269" t="str">
        <f t="shared" si="17"/>
        <v/>
      </c>
      <c r="O49" s="271" t="str">
        <f t="shared" si="18"/>
        <v/>
      </c>
      <c r="P49" s="272" t="str">
        <f t="shared" si="19"/>
        <v/>
      </c>
      <c r="Q49" s="258"/>
    </row>
    <row r="50" spans="1:17" ht="18" customHeight="1" x14ac:dyDescent="0.2">
      <c r="A50" s="139" t="s">
        <v>10</v>
      </c>
      <c r="B50" s="145">
        <v>3</v>
      </c>
      <c r="C50" s="146"/>
      <c r="D50" s="146"/>
      <c r="E50" s="187"/>
      <c r="F50" s="149"/>
      <c r="G50" s="150"/>
      <c r="H50" s="268" t="str">
        <f>IF(F50="","",IF(G50='換算レート表(レートチェック用)'!$C$8,VLOOKUP(D50,'換算レート表(レートチェック用)'!$B$9:$E$26,2,TRUE),IF(G50='換算レート表(レートチェック用)'!$D$8,VLOOKUP(D50,'換算レート表(レートチェック用)'!$B$9:$E$26,3,TRUE),IF(G50='換算レート表(レートチェック用)'!$E$8,VLOOKUP(D50,'換算レート表(レートチェック用)'!$B$9:$E$26,4,TRUE),IF(OR(G50="JPY",G50="円"),1,0)))))</f>
        <v/>
      </c>
      <c r="I50" s="151"/>
      <c r="J50" s="41"/>
      <c r="K50" s="274" t="str">
        <f t="shared" si="16"/>
        <v/>
      </c>
      <c r="L50" s="257"/>
      <c r="M50" s="268" t="str">
        <f>IF(F50="","",IF(G50='換算レート表(レートチェック用)'!$C$8,VLOOKUP(D50,'換算レート表(レートチェック用)'!$B$9:$E$26,2,TRUE),IF(G50='換算レート表(レートチェック用)'!$D$8,VLOOKUP(D50,'換算レート表(レートチェック用)'!$B$9:$E$26,3,TRUE),IF(G50='換算レート表(レートチェック用)'!$E$8,VLOOKUP(D50,'換算レート表(レートチェック用)'!$B$9:$E$26,4,TRUE),IF(OR(G50="JPY",G50="円"),1,0)))))</f>
        <v/>
      </c>
      <c r="N50" s="269" t="str">
        <f t="shared" si="17"/>
        <v/>
      </c>
      <c r="O50" s="271" t="str">
        <f t="shared" si="18"/>
        <v/>
      </c>
      <c r="P50" s="272" t="str">
        <f t="shared" si="19"/>
        <v/>
      </c>
      <c r="Q50" s="258"/>
    </row>
    <row r="51" spans="1:17" ht="18" customHeight="1" x14ac:dyDescent="0.2">
      <c r="A51" s="139" t="s">
        <v>10</v>
      </c>
      <c r="B51" s="145">
        <v>4</v>
      </c>
      <c r="C51" s="146"/>
      <c r="D51" s="146"/>
      <c r="E51" s="187"/>
      <c r="F51" s="149"/>
      <c r="G51" s="150"/>
      <c r="H51" s="268" t="str">
        <f>IF(F51="","",IF(G51='換算レート表(レートチェック用)'!$C$8,VLOOKUP(D51,'換算レート表(レートチェック用)'!$B$9:$E$26,2,TRUE),IF(G51='換算レート表(レートチェック用)'!$D$8,VLOOKUP(D51,'換算レート表(レートチェック用)'!$B$9:$E$26,3,TRUE),IF(G51='換算レート表(レートチェック用)'!$E$8,VLOOKUP(D51,'換算レート表(レートチェック用)'!$B$9:$E$26,4,TRUE),IF(OR(G51="JPY",G51="円"),1,0)))))</f>
        <v/>
      </c>
      <c r="I51" s="151"/>
      <c r="J51" s="41"/>
      <c r="K51" s="274" t="str">
        <f t="shared" si="16"/>
        <v/>
      </c>
      <c r="L51" s="257"/>
      <c r="M51" s="268" t="str">
        <f>IF(F51="","",IF(G51='換算レート表(レートチェック用)'!$C$8,VLOOKUP(D51,'換算レート表(レートチェック用)'!$B$9:$E$26,2,TRUE),IF(G51='換算レート表(レートチェック用)'!$D$8,VLOOKUP(D51,'換算レート表(レートチェック用)'!$B$9:$E$26,3,TRUE),IF(G51='換算レート表(レートチェック用)'!$E$8,VLOOKUP(D51,'換算レート表(レートチェック用)'!$B$9:$E$26,4,TRUE),IF(OR(G51="JPY",G51="円"),1,0)))))</f>
        <v/>
      </c>
      <c r="N51" s="269" t="str">
        <f t="shared" si="17"/>
        <v/>
      </c>
      <c r="O51" s="271" t="str">
        <f t="shared" si="18"/>
        <v/>
      </c>
      <c r="P51" s="272" t="str">
        <f t="shared" si="19"/>
        <v/>
      </c>
      <c r="Q51" s="258"/>
    </row>
    <row r="52" spans="1:17" ht="18" customHeight="1" x14ac:dyDescent="0.2">
      <c r="A52" s="139" t="s">
        <v>10</v>
      </c>
      <c r="B52" s="145">
        <v>5</v>
      </c>
      <c r="C52" s="141"/>
      <c r="D52" s="233">
        <v>44953</v>
      </c>
      <c r="E52" s="142"/>
      <c r="F52" s="264">
        <v>500</v>
      </c>
      <c r="G52" s="267" t="s">
        <v>269</v>
      </c>
      <c r="H52" s="268">
        <f>IF(F52="","",IF(G52='換算レート表(レートチェック用)'!$C$8,VLOOKUP(D52,'換算レート表(レートチェック用)'!$B$9:$E$26,2,TRUE),IF(G52='換算レート表(レートチェック用)'!$D$8,VLOOKUP(D52,'換算レート表(レートチェック用)'!$B$9:$E$26,3,TRUE),IF(G52='換算レート表(レートチェック用)'!$E$8,VLOOKUP(D52,'換算レート表(レートチェック用)'!$B$9:$E$26,4,TRUE),IF(OR(G52="JPY",G52="円"),1,0)))))</f>
        <v>620.91999999999996</v>
      </c>
      <c r="I52" s="265">
        <f>ROUNDDOWN(F52*H52,0)</f>
        <v>310460</v>
      </c>
      <c r="J52" s="41"/>
      <c r="K52" s="274" t="str">
        <f t="shared" si="16"/>
        <v>○</v>
      </c>
      <c r="L52" s="257"/>
      <c r="M52" s="268">
        <f>IF(F52="","",IF(G52='換算レート表(レートチェック用)'!$C$8,VLOOKUP(D52,'換算レート表(レートチェック用)'!$B$9:$E$26,2,TRUE),IF(G52='換算レート表(レートチェック用)'!$D$8,VLOOKUP(D52,'換算レート表(レートチェック用)'!$B$9:$E$26,3,TRUE),IF(G52='換算レート表(レートチェック用)'!$E$8,VLOOKUP(D52,'換算レート表(レートチェック用)'!$B$9:$E$26,4,TRUE),IF(OR(G52="JPY",G52="円"),1,0)))))</f>
        <v>620.91999999999996</v>
      </c>
      <c r="N52" s="269" t="str">
        <f t="shared" si="17"/>
        <v>〇</v>
      </c>
      <c r="O52" s="271">
        <f t="shared" si="18"/>
        <v>310460</v>
      </c>
      <c r="P52" s="272">
        <f t="shared" si="19"/>
        <v>0</v>
      </c>
      <c r="Q52" s="258"/>
    </row>
    <row r="53" spans="1:17" ht="18" customHeight="1" thickBot="1" x14ac:dyDescent="0.25">
      <c r="A53" s="336" t="s">
        <v>186</v>
      </c>
      <c r="B53" s="337"/>
      <c r="C53" s="337"/>
      <c r="D53" s="337"/>
      <c r="E53" s="337"/>
      <c r="F53" s="337"/>
      <c r="G53" s="337"/>
      <c r="H53" s="337"/>
      <c r="I53" s="160">
        <f>SUM(I48:I52)</f>
        <v>620920</v>
      </c>
      <c r="J53" s="41"/>
      <c r="K53" s="293"/>
      <c r="L53" s="283"/>
      <c r="M53" s="289"/>
      <c r="N53" s="293"/>
      <c r="O53" s="290"/>
      <c r="P53" s="308"/>
    </row>
    <row r="54" spans="1:17" ht="18" customHeight="1" thickTop="1" x14ac:dyDescent="0.2">
      <c r="A54" s="385" t="s">
        <v>242</v>
      </c>
      <c r="B54" s="386"/>
      <c r="C54" s="386"/>
      <c r="D54" s="386"/>
      <c r="E54" s="386"/>
      <c r="F54" s="386"/>
      <c r="G54" s="386"/>
      <c r="H54" s="386"/>
      <c r="I54" s="214">
        <f>I44+I53</f>
        <v>1241840</v>
      </c>
      <c r="J54" s="295"/>
      <c r="K54" s="293"/>
      <c r="L54" s="283"/>
      <c r="M54" s="289"/>
      <c r="N54" s="293"/>
      <c r="O54" s="290"/>
      <c r="P54" s="308"/>
    </row>
    <row r="55" spans="1:17" ht="18" customHeight="1" thickBot="1" x14ac:dyDescent="0.25">
      <c r="A55" s="336" t="s">
        <v>203</v>
      </c>
      <c r="B55" s="337"/>
      <c r="C55" s="337"/>
      <c r="D55" s="337"/>
      <c r="E55" s="337"/>
      <c r="F55" s="337"/>
      <c r="G55" s="337"/>
      <c r="H55" s="337"/>
      <c r="I55" s="215">
        <f>I33+I54</f>
        <v>3104600</v>
      </c>
      <c r="J55" s="295"/>
      <c r="K55" s="293"/>
      <c r="L55" s="283"/>
      <c r="M55" s="289"/>
      <c r="N55" s="293"/>
      <c r="O55" s="290"/>
      <c r="P55" s="308"/>
    </row>
    <row r="56" spans="1:17" ht="18" customHeight="1" thickTop="1" x14ac:dyDescent="0.2">
      <c r="K56" s="293"/>
      <c r="L56" s="283"/>
      <c r="M56" s="289"/>
      <c r="N56" s="293"/>
      <c r="O56" s="290"/>
      <c r="P56" s="308"/>
    </row>
    <row r="57" spans="1:17" ht="18" customHeight="1" x14ac:dyDescent="0.2">
      <c r="A57" s="339" t="s">
        <v>20</v>
      </c>
      <c r="B57" s="339"/>
      <c r="C57" s="339"/>
      <c r="D57" s="339"/>
      <c r="E57" s="339"/>
      <c r="K57" s="293"/>
      <c r="L57" s="283"/>
      <c r="M57" s="289"/>
      <c r="N57" s="293"/>
      <c r="O57" s="290"/>
      <c r="P57" s="308"/>
    </row>
    <row r="58" spans="1:17" ht="18" customHeight="1" x14ac:dyDescent="0.2">
      <c r="K58" s="293"/>
      <c r="L58" s="283"/>
      <c r="M58" s="289"/>
      <c r="N58" s="293"/>
      <c r="O58" s="290"/>
      <c r="P58" s="308"/>
    </row>
    <row r="59" spans="1:17" ht="18" customHeight="1" x14ac:dyDescent="0.2">
      <c r="K59" s="293"/>
      <c r="L59" s="283"/>
      <c r="M59" s="289"/>
      <c r="N59" s="293"/>
      <c r="O59" s="290"/>
      <c r="P59" s="308"/>
    </row>
    <row r="60" spans="1:17" ht="18" customHeight="1" x14ac:dyDescent="0.2">
      <c r="K60" s="293"/>
      <c r="L60" s="283"/>
      <c r="M60" s="289"/>
      <c r="N60" s="293"/>
      <c r="O60" s="290"/>
      <c r="P60" s="308"/>
    </row>
    <row r="61" spans="1:17" ht="18" customHeight="1" x14ac:dyDescent="0.2">
      <c r="K61" s="293"/>
      <c r="L61" s="283"/>
      <c r="M61" s="289"/>
      <c r="N61" s="293"/>
      <c r="O61" s="290"/>
      <c r="P61" s="308"/>
    </row>
    <row r="62" spans="1:17" ht="18" customHeight="1" x14ac:dyDescent="0.2">
      <c r="K62" s="293"/>
      <c r="L62" s="283"/>
      <c r="M62" s="289"/>
      <c r="N62" s="293"/>
      <c r="O62" s="290"/>
      <c r="P62" s="308"/>
    </row>
    <row r="63" spans="1:17" ht="18" customHeight="1" x14ac:dyDescent="0.2">
      <c r="K63" s="293"/>
      <c r="L63" s="283"/>
      <c r="M63" s="289"/>
      <c r="N63" s="293"/>
      <c r="O63" s="290"/>
      <c r="P63" s="308"/>
    </row>
    <row r="64" spans="1:17" ht="18" customHeight="1" x14ac:dyDescent="0.2">
      <c r="K64" s="293"/>
      <c r="L64" s="283"/>
      <c r="M64" s="289"/>
      <c r="N64" s="293"/>
      <c r="O64" s="290"/>
      <c r="P64" s="308"/>
    </row>
    <row r="65" spans="11:16" ht="18" customHeight="1" x14ac:dyDescent="0.2">
      <c r="K65" s="293"/>
      <c r="L65" s="283"/>
      <c r="M65" s="289"/>
      <c r="N65" s="293"/>
      <c r="O65" s="290"/>
      <c r="P65" s="308"/>
    </row>
    <row r="66" spans="11:16" ht="18" customHeight="1" x14ac:dyDescent="0.2">
      <c r="K66" s="293"/>
      <c r="L66" s="283"/>
      <c r="M66" s="289"/>
      <c r="N66" s="293"/>
      <c r="O66" s="290"/>
      <c r="P66" s="308"/>
    </row>
    <row r="67" spans="11:16" ht="18" customHeight="1" x14ac:dyDescent="0.2">
      <c r="K67" s="293"/>
      <c r="L67" s="283"/>
      <c r="M67" s="289"/>
      <c r="N67" s="293"/>
      <c r="O67" s="290"/>
      <c r="P67" s="308"/>
    </row>
    <row r="68" spans="11:16" ht="18" customHeight="1" x14ac:dyDescent="0.2">
      <c r="K68" s="293"/>
      <c r="L68" s="283"/>
      <c r="M68" s="289"/>
      <c r="N68" s="293"/>
      <c r="O68" s="290"/>
      <c r="P68" s="308"/>
    </row>
    <row r="69" spans="11:16" ht="18" customHeight="1" x14ac:dyDescent="0.2">
      <c r="K69" s="293"/>
      <c r="L69" s="283"/>
      <c r="M69" s="289"/>
      <c r="N69" s="293"/>
      <c r="O69" s="290"/>
      <c r="P69" s="308"/>
    </row>
    <row r="70" spans="11:16" ht="18" customHeight="1" x14ac:dyDescent="0.2">
      <c r="K70" s="293"/>
      <c r="L70" s="283"/>
      <c r="M70" s="289"/>
      <c r="N70" s="293"/>
      <c r="O70" s="290"/>
      <c r="P70" s="308"/>
    </row>
    <row r="71" spans="11:16" ht="18" customHeight="1" x14ac:dyDescent="0.2">
      <c r="K71" s="293"/>
      <c r="L71" s="283"/>
      <c r="M71" s="289"/>
      <c r="N71" s="293"/>
      <c r="O71" s="290"/>
      <c r="P71" s="308"/>
    </row>
    <row r="72" spans="11:16" ht="18" customHeight="1" x14ac:dyDescent="0.2">
      <c r="K72" s="293"/>
      <c r="L72" s="283"/>
      <c r="M72" s="289"/>
      <c r="N72" s="293"/>
      <c r="O72" s="290"/>
      <c r="P72" s="308"/>
    </row>
    <row r="73" spans="11:16" ht="18" customHeight="1" x14ac:dyDescent="0.2">
      <c r="K73" s="293"/>
      <c r="L73" s="283"/>
      <c r="M73" s="289"/>
      <c r="N73" s="293"/>
      <c r="O73" s="290"/>
      <c r="P73" s="308"/>
    </row>
    <row r="74" spans="11:16" ht="18" customHeight="1" x14ac:dyDescent="0.2">
      <c r="K74" s="293"/>
      <c r="L74" s="283"/>
      <c r="M74" s="289"/>
      <c r="N74" s="293"/>
      <c r="O74" s="290"/>
      <c r="P74" s="308"/>
    </row>
    <row r="75" spans="11:16" ht="18" customHeight="1" x14ac:dyDescent="0.2">
      <c r="K75" s="293"/>
      <c r="L75" s="283"/>
      <c r="M75" s="289"/>
      <c r="N75" s="293"/>
      <c r="O75" s="290"/>
      <c r="P75" s="308"/>
    </row>
    <row r="76" spans="11:16" ht="18" customHeight="1" x14ac:dyDescent="0.2">
      <c r="K76" s="293"/>
      <c r="L76" s="283"/>
      <c r="M76" s="289"/>
      <c r="N76" s="293"/>
      <c r="O76" s="290"/>
      <c r="P76" s="308"/>
    </row>
    <row r="77" spans="11:16" ht="18" customHeight="1" x14ac:dyDescent="0.2">
      <c r="K77" s="293"/>
      <c r="L77" s="283"/>
      <c r="M77" s="289"/>
      <c r="N77" s="293"/>
      <c r="O77" s="290"/>
      <c r="P77" s="308"/>
    </row>
    <row r="78" spans="11:16" ht="18" customHeight="1" x14ac:dyDescent="0.2">
      <c r="K78" s="293"/>
      <c r="L78" s="283"/>
      <c r="M78" s="289"/>
      <c r="N78" s="293"/>
      <c r="O78" s="290"/>
      <c r="P78" s="308"/>
    </row>
    <row r="79" spans="11:16" ht="18" customHeight="1" x14ac:dyDescent="0.2">
      <c r="K79" s="293"/>
      <c r="L79" s="283"/>
      <c r="M79" s="289"/>
      <c r="N79" s="293"/>
      <c r="O79" s="290"/>
      <c r="P79" s="308"/>
    </row>
    <row r="80" spans="11:16" ht="18" customHeight="1" x14ac:dyDescent="0.2">
      <c r="K80" s="293"/>
      <c r="L80" s="283"/>
      <c r="M80" s="289"/>
      <c r="N80" s="293"/>
      <c r="O80" s="290"/>
      <c r="P80" s="308"/>
    </row>
    <row r="81" spans="11:16" ht="18" customHeight="1" x14ac:dyDescent="0.2">
      <c r="K81" s="293"/>
      <c r="L81" s="283"/>
      <c r="M81" s="289"/>
      <c r="N81" s="293"/>
      <c r="O81" s="290"/>
      <c r="P81" s="308"/>
    </row>
    <row r="82" spans="11:16" ht="18" customHeight="1" x14ac:dyDescent="0.2">
      <c r="K82" s="293"/>
      <c r="L82" s="283"/>
      <c r="M82" s="289"/>
      <c r="N82" s="293"/>
      <c r="O82" s="290"/>
      <c r="P82" s="308"/>
    </row>
    <row r="83" spans="11:16" ht="18" customHeight="1" x14ac:dyDescent="0.2">
      <c r="K83" s="293"/>
      <c r="L83" s="283"/>
      <c r="M83" s="289"/>
      <c r="N83" s="293"/>
      <c r="O83" s="290"/>
      <c r="P83" s="308"/>
    </row>
    <row r="84" spans="11:16" ht="18" customHeight="1" x14ac:dyDescent="0.2">
      <c r="K84" s="293"/>
      <c r="L84" s="283"/>
      <c r="M84" s="289"/>
      <c r="N84" s="293"/>
      <c r="O84" s="290"/>
      <c r="P84" s="308"/>
    </row>
    <row r="85" spans="11:16" ht="18" customHeight="1" x14ac:dyDescent="0.2">
      <c r="K85" s="293"/>
      <c r="L85" s="283"/>
      <c r="M85" s="289"/>
      <c r="N85" s="293"/>
      <c r="O85" s="290"/>
      <c r="P85" s="308"/>
    </row>
    <row r="86" spans="11:16" ht="18" customHeight="1" x14ac:dyDescent="0.2">
      <c r="K86" s="293"/>
      <c r="L86" s="283"/>
      <c r="M86" s="289"/>
      <c r="N86" s="293"/>
      <c r="O86" s="290"/>
      <c r="P86" s="308"/>
    </row>
    <row r="87" spans="11:16" ht="18" customHeight="1" x14ac:dyDescent="0.2">
      <c r="K87" s="293"/>
      <c r="L87" s="283"/>
      <c r="M87" s="289"/>
      <c r="N87" s="293"/>
      <c r="O87" s="290"/>
      <c r="P87" s="308"/>
    </row>
    <row r="88" spans="11:16" ht="18" customHeight="1" x14ac:dyDescent="0.2">
      <c r="K88" s="293"/>
      <c r="L88" s="283"/>
      <c r="M88" s="289"/>
      <c r="N88" s="293"/>
      <c r="O88" s="290"/>
      <c r="P88" s="308"/>
    </row>
    <row r="89" spans="11:16" ht="18" customHeight="1" x14ac:dyDescent="0.2">
      <c r="K89" s="293"/>
      <c r="L89" s="283"/>
      <c r="M89" s="289"/>
      <c r="N89" s="293"/>
      <c r="O89" s="290"/>
      <c r="P89" s="308"/>
    </row>
    <row r="90" spans="11:16" ht="18" customHeight="1" x14ac:dyDescent="0.2">
      <c r="K90" s="293"/>
      <c r="L90" s="283"/>
      <c r="M90" s="289"/>
      <c r="N90" s="293"/>
      <c r="O90" s="290"/>
      <c r="P90" s="308"/>
    </row>
    <row r="91" spans="11:16" ht="18" customHeight="1" x14ac:dyDescent="0.2">
      <c r="K91" s="293"/>
      <c r="L91" s="283"/>
      <c r="M91" s="289"/>
      <c r="N91" s="293"/>
      <c r="O91" s="290"/>
      <c r="P91" s="308"/>
    </row>
    <row r="92" spans="11:16" ht="18" customHeight="1" x14ac:dyDescent="0.2">
      <c r="K92" s="293"/>
      <c r="L92" s="283"/>
      <c r="M92" s="289"/>
      <c r="N92" s="293"/>
      <c r="O92" s="290"/>
      <c r="P92" s="308"/>
    </row>
    <row r="93" spans="11:16" ht="18" customHeight="1" x14ac:dyDescent="0.2">
      <c r="K93" s="293"/>
      <c r="L93" s="283"/>
      <c r="M93" s="289"/>
      <c r="N93" s="293"/>
      <c r="O93" s="290"/>
      <c r="P93" s="308"/>
    </row>
    <row r="94" spans="11:16" ht="18" customHeight="1" x14ac:dyDescent="0.2">
      <c r="K94" s="293"/>
      <c r="L94" s="283"/>
      <c r="M94" s="289"/>
      <c r="N94" s="293"/>
      <c r="O94" s="290"/>
      <c r="P94" s="308"/>
    </row>
    <row r="95" spans="11:16" ht="18" customHeight="1" x14ac:dyDescent="0.2">
      <c r="K95" s="293"/>
      <c r="L95" s="283"/>
      <c r="M95" s="289"/>
      <c r="N95" s="293"/>
      <c r="O95" s="290"/>
      <c r="P95" s="308"/>
    </row>
    <row r="96" spans="11:16" ht="18" customHeight="1" x14ac:dyDescent="0.2">
      <c r="K96" s="293"/>
      <c r="L96" s="283"/>
      <c r="M96" s="289"/>
      <c r="N96" s="293"/>
      <c r="O96" s="290"/>
      <c r="P96" s="308"/>
    </row>
    <row r="97" spans="11:16" ht="18" customHeight="1" x14ac:dyDescent="0.2">
      <c r="K97" s="293"/>
      <c r="L97" s="283"/>
      <c r="M97" s="289"/>
      <c r="N97" s="293"/>
      <c r="O97" s="290"/>
      <c r="P97" s="308"/>
    </row>
    <row r="98" spans="11:16" ht="18" customHeight="1" x14ac:dyDescent="0.2">
      <c r="K98" s="293"/>
      <c r="L98" s="283"/>
      <c r="M98" s="289"/>
      <c r="N98" s="293"/>
      <c r="O98" s="290"/>
      <c r="P98" s="308"/>
    </row>
    <row r="99" spans="11:16" ht="18" customHeight="1" x14ac:dyDescent="0.2">
      <c r="K99" s="293"/>
      <c r="L99" s="283"/>
      <c r="M99" s="289"/>
      <c r="N99" s="293"/>
      <c r="O99" s="290"/>
      <c r="P99" s="308"/>
    </row>
    <row r="100" spans="11:16" ht="18" customHeight="1" x14ac:dyDescent="0.2">
      <c r="K100" s="293"/>
      <c r="L100" s="283"/>
      <c r="M100" s="289"/>
      <c r="N100" s="293"/>
      <c r="O100" s="290"/>
      <c r="P100" s="308"/>
    </row>
    <row r="101" spans="11:16" ht="18" customHeight="1" x14ac:dyDescent="0.2">
      <c r="K101" s="293"/>
      <c r="L101" s="283"/>
      <c r="M101" s="289"/>
      <c r="N101" s="293"/>
      <c r="O101" s="290"/>
      <c r="P101" s="308"/>
    </row>
    <row r="102" spans="11:16" ht="18" customHeight="1" x14ac:dyDescent="0.2">
      <c r="K102" s="293"/>
      <c r="L102" s="283"/>
      <c r="M102" s="289"/>
      <c r="N102" s="293"/>
      <c r="O102" s="290"/>
      <c r="P102" s="308"/>
    </row>
    <row r="103" spans="11:16" ht="18" customHeight="1" x14ac:dyDescent="0.2">
      <c r="K103" s="293"/>
      <c r="L103" s="283"/>
      <c r="M103" s="289"/>
      <c r="N103" s="293"/>
      <c r="O103" s="290"/>
      <c r="P103" s="308"/>
    </row>
    <row r="104" spans="11:16" ht="18" customHeight="1" x14ac:dyDescent="0.2">
      <c r="K104" s="293"/>
      <c r="L104" s="283"/>
      <c r="M104" s="289"/>
      <c r="N104" s="293"/>
      <c r="O104" s="290"/>
      <c r="P104" s="308"/>
    </row>
    <row r="105" spans="11:16" ht="18" customHeight="1" x14ac:dyDescent="0.2">
      <c r="K105" s="293"/>
      <c r="L105" s="283"/>
      <c r="M105" s="289"/>
      <c r="N105" s="293"/>
      <c r="O105" s="290"/>
      <c r="P105" s="308"/>
    </row>
    <row r="106" spans="11:16" ht="18" customHeight="1" x14ac:dyDescent="0.2">
      <c r="K106" s="293"/>
      <c r="L106" s="283"/>
      <c r="M106" s="289"/>
      <c r="N106" s="293"/>
      <c r="O106" s="290"/>
      <c r="P106" s="308"/>
    </row>
    <row r="107" spans="11:16" ht="18" customHeight="1" x14ac:dyDescent="0.2">
      <c r="K107" s="293"/>
      <c r="L107" s="283"/>
      <c r="M107" s="289"/>
      <c r="N107" s="293"/>
      <c r="O107" s="290"/>
      <c r="P107" s="308"/>
    </row>
    <row r="108" spans="11:16" ht="18" customHeight="1" x14ac:dyDescent="0.2">
      <c r="K108" s="293"/>
      <c r="L108" s="283"/>
      <c r="M108" s="289"/>
      <c r="N108" s="293"/>
      <c r="O108" s="290"/>
      <c r="P108" s="308"/>
    </row>
    <row r="109" spans="11:16" ht="18" customHeight="1" x14ac:dyDescent="0.2">
      <c r="K109" s="293"/>
      <c r="L109" s="283"/>
      <c r="M109" s="289"/>
      <c r="N109" s="293"/>
      <c r="O109" s="290"/>
      <c r="P109" s="308"/>
    </row>
    <row r="110" spans="11:16" ht="18" customHeight="1" x14ac:dyDescent="0.2">
      <c r="K110" s="293"/>
      <c r="L110" s="283"/>
      <c r="M110" s="289"/>
      <c r="N110" s="293"/>
      <c r="O110" s="290"/>
      <c r="P110" s="308"/>
    </row>
    <row r="111" spans="11:16" ht="18" customHeight="1" x14ac:dyDescent="0.2">
      <c r="K111" s="293"/>
      <c r="L111" s="283"/>
      <c r="M111" s="289"/>
      <c r="N111" s="293"/>
      <c r="O111" s="290"/>
      <c r="P111" s="308"/>
    </row>
    <row r="112" spans="11:16" ht="18" customHeight="1" x14ac:dyDescent="0.2">
      <c r="K112" s="293"/>
      <c r="L112" s="283"/>
      <c r="M112" s="289"/>
      <c r="N112" s="293"/>
      <c r="O112" s="290"/>
      <c r="P112" s="308"/>
    </row>
    <row r="113" spans="11:16" ht="18" customHeight="1" x14ac:dyDescent="0.2">
      <c r="K113" s="293"/>
      <c r="L113" s="283"/>
      <c r="M113" s="289"/>
      <c r="N113" s="293"/>
      <c r="O113" s="290"/>
      <c r="P113" s="308"/>
    </row>
    <row r="114" spans="11:16" ht="18" customHeight="1" x14ac:dyDescent="0.2">
      <c r="K114" s="293"/>
      <c r="L114" s="283"/>
      <c r="M114" s="289"/>
      <c r="N114" s="293"/>
      <c r="O114" s="290"/>
      <c r="P114" s="308"/>
    </row>
    <row r="115" spans="11:16" ht="18" customHeight="1" x14ac:dyDescent="0.2">
      <c r="K115" s="293"/>
      <c r="L115" s="283"/>
      <c r="M115" s="289"/>
      <c r="N115" s="293"/>
      <c r="O115" s="290"/>
      <c r="P115" s="308"/>
    </row>
    <row r="116" spans="11:16" ht="18" customHeight="1" x14ac:dyDescent="0.2">
      <c r="K116" s="293"/>
      <c r="L116" s="283"/>
      <c r="M116" s="289"/>
      <c r="N116" s="293"/>
      <c r="O116" s="290"/>
      <c r="P116" s="308"/>
    </row>
    <row r="117" spans="11:16" ht="18" customHeight="1" x14ac:dyDescent="0.2">
      <c r="K117" s="293"/>
      <c r="L117" s="283"/>
      <c r="M117" s="289"/>
      <c r="N117" s="293"/>
      <c r="O117" s="290"/>
      <c r="P117" s="308"/>
    </row>
    <row r="118" spans="11:16" ht="18" customHeight="1" x14ac:dyDescent="0.2">
      <c r="K118" s="293"/>
      <c r="L118" s="283"/>
      <c r="M118" s="289"/>
      <c r="N118" s="293"/>
      <c r="O118" s="290"/>
      <c r="P118" s="308"/>
    </row>
    <row r="119" spans="11:16" ht="18" customHeight="1" x14ac:dyDescent="0.2">
      <c r="K119" s="293"/>
      <c r="L119" s="283"/>
      <c r="M119" s="289"/>
      <c r="N119" s="293"/>
      <c r="O119" s="290"/>
      <c r="P119" s="308"/>
    </row>
    <row r="120" spans="11:16" ht="18" customHeight="1" x14ac:dyDescent="0.2">
      <c r="K120" s="293"/>
      <c r="L120" s="283"/>
      <c r="M120" s="289"/>
      <c r="N120" s="293"/>
      <c r="O120" s="290"/>
      <c r="P120" s="308"/>
    </row>
    <row r="121" spans="11:16" ht="18" customHeight="1" x14ac:dyDescent="0.2">
      <c r="K121" s="293"/>
      <c r="L121" s="283"/>
      <c r="M121" s="289"/>
      <c r="N121" s="293"/>
      <c r="O121" s="290"/>
      <c r="P121" s="308"/>
    </row>
    <row r="122" spans="11:16" ht="18" customHeight="1" x14ac:dyDescent="0.2">
      <c r="K122" s="293"/>
      <c r="L122" s="283"/>
      <c r="M122" s="289"/>
      <c r="N122" s="293"/>
      <c r="O122" s="290"/>
      <c r="P122" s="308"/>
    </row>
    <row r="123" spans="11:16" ht="18" customHeight="1" x14ac:dyDescent="0.2">
      <c r="K123" s="293"/>
      <c r="L123" s="283"/>
      <c r="M123" s="289"/>
      <c r="N123" s="293"/>
      <c r="O123" s="290"/>
      <c r="P123" s="308"/>
    </row>
    <row r="124" spans="11:16" ht="18" customHeight="1" x14ac:dyDescent="0.2">
      <c r="K124" s="293"/>
      <c r="L124" s="283"/>
      <c r="M124" s="289"/>
      <c r="N124" s="293"/>
      <c r="O124" s="290"/>
      <c r="P124" s="308"/>
    </row>
    <row r="125" spans="11:16" ht="18" customHeight="1" x14ac:dyDescent="0.2">
      <c r="K125" s="293"/>
      <c r="L125" s="283"/>
      <c r="M125" s="289"/>
      <c r="N125" s="293"/>
      <c r="O125" s="290"/>
      <c r="P125" s="308"/>
    </row>
    <row r="126" spans="11:16" ht="18" customHeight="1" x14ac:dyDescent="0.2">
      <c r="K126" s="293"/>
      <c r="L126" s="283"/>
      <c r="M126" s="289"/>
      <c r="N126" s="293"/>
      <c r="O126" s="290"/>
      <c r="P126" s="308"/>
    </row>
    <row r="127" spans="11:16" ht="18" customHeight="1" x14ac:dyDescent="0.2">
      <c r="K127" s="293"/>
      <c r="L127" s="283"/>
      <c r="M127" s="289"/>
      <c r="N127" s="293"/>
      <c r="O127" s="290"/>
      <c r="P127" s="308"/>
    </row>
    <row r="128" spans="11:16" ht="18" customHeight="1" x14ac:dyDescent="0.2">
      <c r="K128" s="293"/>
      <c r="L128" s="283"/>
      <c r="M128" s="289"/>
      <c r="N128" s="293"/>
      <c r="O128" s="290"/>
      <c r="P128" s="308"/>
    </row>
    <row r="129" spans="11:16" ht="18" customHeight="1" x14ac:dyDescent="0.2">
      <c r="K129" s="293"/>
      <c r="L129" s="283"/>
      <c r="M129" s="289"/>
      <c r="N129" s="293"/>
      <c r="O129" s="290"/>
      <c r="P129" s="308"/>
    </row>
    <row r="130" spans="11:16" ht="18" customHeight="1" x14ac:dyDescent="0.2">
      <c r="K130" s="293"/>
      <c r="L130" s="283"/>
      <c r="M130" s="289"/>
      <c r="N130" s="293"/>
      <c r="O130" s="290"/>
      <c r="P130" s="308"/>
    </row>
    <row r="131" spans="11:16" ht="18" customHeight="1" x14ac:dyDescent="0.2">
      <c r="K131" s="293"/>
      <c r="L131" s="283"/>
      <c r="M131" s="289"/>
      <c r="N131" s="293"/>
      <c r="O131" s="290"/>
      <c r="P131" s="308"/>
    </row>
    <row r="132" spans="11:16" ht="18" customHeight="1" x14ac:dyDescent="0.2">
      <c r="K132" s="293"/>
      <c r="L132" s="283"/>
      <c r="M132" s="289"/>
      <c r="N132" s="293"/>
      <c r="O132" s="290"/>
      <c r="P132" s="308"/>
    </row>
    <row r="133" spans="11:16" ht="18" customHeight="1" x14ac:dyDescent="0.2">
      <c r="K133" s="293"/>
      <c r="L133" s="283"/>
      <c r="M133" s="289"/>
      <c r="N133" s="293"/>
      <c r="O133" s="290"/>
      <c r="P133" s="308"/>
    </row>
    <row r="134" spans="11:16" ht="18" customHeight="1" x14ac:dyDescent="0.2">
      <c r="K134" s="293"/>
      <c r="L134" s="283"/>
      <c r="M134" s="289"/>
      <c r="N134" s="293"/>
      <c r="O134" s="290"/>
      <c r="P134" s="308"/>
    </row>
    <row r="135" spans="11:16" ht="18" customHeight="1" x14ac:dyDescent="0.2">
      <c r="K135" s="293"/>
      <c r="L135" s="283"/>
      <c r="M135" s="289"/>
      <c r="N135" s="293"/>
      <c r="O135" s="290"/>
      <c r="P135" s="308"/>
    </row>
    <row r="136" spans="11:16" ht="18" customHeight="1" x14ac:dyDescent="0.2">
      <c r="K136" s="293"/>
      <c r="L136" s="283"/>
      <c r="M136" s="289"/>
      <c r="N136" s="293"/>
      <c r="O136" s="290"/>
      <c r="P136" s="308"/>
    </row>
    <row r="137" spans="11:16" ht="18" customHeight="1" x14ac:dyDescent="0.2">
      <c r="K137" s="293"/>
      <c r="L137" s="283"/>
      <c r="M137" s="289"/>
      <c r="N137" s="293"/>
      <c r="O137" s="290"/>
      <c r="P137" s="308"/>
    </row>
    <row r="138" spans="11:16" ht="18" customHeight="1" x14ac:dyDescent="0.2">
      <c r="K138" s="293"/>
      <c r="L138" s="283"/>
      <c r="M138" s="289"/>
      <c r="N138" s="293"/>
      <c r="O138" s="290"/>
      <c r="P138" s="308"/>
    </row>
    <row r="139" spans="11:16" ht="18" customHeight="1" x14ac:dyDescent="0.2">
      <c r="K139" s="293"/>
      <c r="L139" s="283"/>
      <c r="M139" s="289"/>
      <c r="N139" s="293"/>
      <c r="O139" s="290"/>
      <c r="P139" s="308"/>
    </row>
    <row r="140" spans="11:16" ht="18" customHeight="1" x14ac:dyDescent="0.2">
      <c r="K140" s="293"/>
      <c r="L140" s="283"/>
      <c r="M140" s="289"/>
      <c r="N140" s="293"/>
      <c r="O140" s="290"/>
      <c r="P140" s="308"/>
    </row>
    <row r="141" spans="11:16" ht="18" customHeight="1" x14ac:dyDescent="0.2">
      <c r="K141" s="293"/>
      <c r="L141" s="283"/>
      <c r="M141" s="289"/>
      <c r="N141" s="293"/>
      <c r="O141" s="290"/>
      <c r="P141" s="308"/>
    </row>
    <row r="142" spans="11:16" ht="18" customHeight="1" x14ac:dyDescent="0.2">
      <c r="K142" s="293"/>
      <c r="L142" s="283"/>
      <c r="M142" s="289"/>
      <c r="N142" s="293"/>
      <c r="O142" s="290"/>
      <c r="P142" s="308"/>
    </row>
    <row r="143" spans="11:16" ht="18" customHeight="1" x14ac:dyDescent="0.2">
      <c r="K143" s="293"/>
      <c r="L143" s="283"/>
      <c r="M143" s="289"/>
      <c r="N143" s="293"/>
      <c r="O143" s="290"/>
      <c r="P143" s="308"/>
    </row>
    <row r="144" spans="11:16" ht="18" customHeight="1" x14ac:dyDescent="0.2">
      <c r="K144" s="293"/>
      <c r="L144" s="283"/>
      <c r="M144" s="289"/>
      <c r="N144" s="293"/>
      <c r="O144" s="290"/>
      <c r="P144" s="308"/>
    </row>
    <row r="145" spans="11:16" ht="18" customHeight="1" x14ac:dyDescent="0.2">
      <c r="K145" s="293"/>
      <c r="L145" s="283"/>
      <c r="M145" s="289"/>
      <c r="N145" s="293"/>
      <c r="O145" s="290"/>
      <c r="P145" s="308"/>
    </row>
    <row r="146" spans="11:16" ht="18" customHeight="1" x14ac:dyDescent="0.2">
      <c r="K146" s="293"/>
      <c r="L146" s="283"/>
      <c r="M146" s="289"/>
      <c r="N146" s="293"/>
      <c r="O146" s="290"/>
      <c r="P146" s="308"/>
    </row>
    <row r="147" spans="11:16" ht="18" customHeight="1" x14ac:dyDescent="0.2">
      <c r="K147" s="293"/>
      <c r="L147" s="283"/>
      <c r="M147" s="289"/>
      <c r="N147" s="293"/>
      <c r="O147" s="290"/>
      <c r="P147" s="308"/>
    </row>
    <row r="148" spans="11:16" ht="18" customHeight="1" x14ac:dyDescent="0.2">
      <c r="K148" s="293"/>
      <c r="L148" s="283"/>
      <c r="M148" s="289"/>
      <c r="N148" s="293"/>
      <c r="O148" s="290"/>
      <c r="P148" s="308"/>
    </row>
    <row r="149" spans="11:16" ht="18" customHeight="1" x14ac:dyDescent="0.2">
      <c r="K149" s="293"/>
      <c r="L149" s="283"/>
      <c r="M149" s="289"/>
      <c r="N149" s="293"/>
      <c r="O149" s="290"/>
      <c r="P149" s="308"/>
    </row>
    <row r="150" spans="11:16" ht="18" customHeight="1" x14ac:dyDescent="0.2">
      <c r="K150" s="293"/>
      <c r="L150" s="283"/>
      <c r="M150" s="289"/>
      <c r="N150" s="293"/>
      <c r="O150" s="290"/>
      <c r="P150" s="308"/>
    </row>
    <row r="151" spans="11:16" ht="18" customHeight="1" x14ac:dyDescent="0.2">
      <c r="K151" s="293"/>
      <c r="L151" s="283"/>
      <c r="M151" s="289"/>
      <c r="N151" s="293"/>
      <c r="O151" s="290"/>
      <c r="P151" s="308"/>
    </row>
    <row r="152" spans="11:16" ht="18" customHeight="1" x14ac:dyDescent="0.2">
      <c r="K152" s="293"/>
      <c r="L152" s="283"/>
      <c r="M152" s="289"/>
      <c r="N152" s="293"/>
      <c r="O152" s="290"/>
      <c r="P152" s="308"/>
    </row>
    <row r="153" spans="11:16" ht="18" customHeight="1" x14ac:dyDescent="0.2">
      <c r="K153" s="293"/>
      <c r="L153" s="283"/>
      <c r="M153" s="289"/>
      <c r="N153" s="293"/>
      <c r="O153" s="290"/>
      <c r="P153" s="308"/>
    </row>
    <row r="154" spans="11:16" ht="18" customHeight="1" x14ac:dyDescent="0.2">
      <c r="K154" s="293"/>
      <c r="L154" s="283"/>
      <c r="M154" s="289"/>
      <c r="N154" s="293"/>
      <c r="O154" s="290"/>
      <c r="P154" s="308"/>
    </row>
    <row r="155" spans="11:16" ht="18" customHeight="1" x14ac:dyDescent="0.2">
      <c r="K155" s="293"/>
      <c r="L155" s="283"/>
      <c r="M155" s="289"/>
      <c r="N155" s="293"/>
      <c r="O155" s="290"/>
      <c r="P155" s="308"/>
    </row>
    <row r="156" spans="11:16" ht="18" customHeight="1" x14ac:dyDescent="0.2">
      <c r="K156" s="293"/>
      <c r="L156" s="283"/>
      <c r="M156" s="289"/>
      <c r="N156" s="293"/>
      <c r="O156" s="290"/>
      <c r="P156" s="308"/>
    </row>
    <row r="157" spans="11:16" ht="18" customHeight="1" x14ac:dyDescent="0.2">
      <c r="K157" s="293"/>
      <c r="L157" s="283"/>
      <c r="M157" s="289"/>
      <c r="N157" s="293"/>
      <c r="O157" s="290"/>
      <c r="P157" s="308"/>
    </row>
    <row r="158" spans="11:16" ht="18" customHeight="1" x14ac:dyDescent="0.2">
      <c r="K158" s="293"/>
      <c r="L158" s="283"/>
      <c r="M158" s="289"/>
      <c r="N158" s="293"/>
      <c r="O158" s="290"/>
      <c r="P158" s="308"/>
    </row>
    <row r="159" spans="11:16" ht="18" customHeight="1" x14ac:dyDescent="0.2">
      <c r="K159" s="293"/>
      <c r="L159" s="283"/>
      <c r="M159" s="289"/>
      <c r="N159" s="293"/>
      <c r="O159" s="290"/>
      <c r="P159" s="308"/>
    </row>
    <row r="160" spans="11:16" ht="18" customHeight="1" x14ac:dyDescent="0.2">
      <c r="K160" s="293"/>
      <c r="L160" s="283"/>
      <c r="M160" s="289"/>
      <c r="N160" s="293"/>
      <c r="O160" s="290"/>
      <c r="P160" s="308"/>
    </row>
    <row r="161" spans="11:16" ht="18" customHeight="1" x14ac:dyDescent="0.2">
      <c r="K161" s="293"/>
      <c r="L161" s="283"/>
      <c r="M161" s="289"/>
      <c r="N161" s="293"/>
      <c r="O161" s="290"/>
      <c r="P161" s="308"/>
    </row>
    <row r="162" spans="11:16" ht="18" customHeight="1" x14ac:dyDescent="0.2">
      <c r="K162" s="293"/>
      <c r="L162" s="283"/>
      <c r="M162" s="289"/>
      <c r="N162" s="293"/>
      <c r="O162" s="290"/>
      <c r="P162" s="308"/>
    </row>
    <row r="163" spans="11:16" ht="18" customHeight="1" x14ac:dyDescent="0.2">
      <c r="K163" s="293"/>
      <c r="L163" s="283"/>
      <c r="M163" s="289"/>
      <c r="N163" s="293"/>
      <c r="O163" s="290"/>
      <c r="P163" s="308"/>
    </row>
    <row r="164" spans="11:16" ht="18" customHeight="1" x14ac:dyDescent="0.2">
      <c r="K164" s="293"/>
      <c r="L164" s="283"/>
      <c r="M164" s="289"/>
      <c r="N164" s="293"/>
      <c r="O164" s="290"/>
      <c r="P164" s="308"/>
    </row>
    <row r="165" spans="11:16" ht="18" customHeight="1" x14ac:dyDescent="0.2">
      <c r="K165" s="293"/>
      <c r="L165" s="283"/>
      <c r="M165" s="289"/>
      <c r="N165" s="293"/>
      <c r="O165" s="290"/>
      <c r="P165" s="308"/>
    </row>
    <row r="166" spans="11:16" ht="18" customHeight="1" x14ac:dyDescent="0.2">
      <c r="K166" s="293"/>
      <c r="L166" s="283"/>
      <c r="M166" s="289"/>
      <c r="N166" s="293"/>
      <c r="O166" s="290"/>
      <c r="P166" s="308"/>
    </row>
    <row r="167" spans="11:16" ht="18" customHeight="1" x14ac:dyDescent="0.2">
      <c r="K167" s="293"/>
      <c r="L167" s="283"/>
      <c r="M167" s="289"/>
      <c r="N167" s="293"/>
      <c r="O167" s="290"/>
      <c r="P167" s="308"/>
    </row>
    <row r="168" spans="11:16" ht="18" customHeight="1" x14ac:dyDescent="0.2">
      <c r="K168" s="293"/>
      <c r="L168" s="283"/>
      <c r="M168" s="289"/>
      <c r="N168" s="293"/>
      <c r="O168" s="290"/>
      <c r="P168" s="308"/>
    </row>
    <row r="169" spans="11:16" ht="18" customHeight="1" x14ac:dyDescent="0.2">
      <c r="K169" s="293"/>
      <c r="L169" s="283"/>
      <c r="M169" s="289"/>
      <c r="N169" s="293"/>
      <c r="O169" s="290"/>
      <c r="P169" s="308"/>
    </row>
    <row r="170" spans="11:16" ht="18" customHeight="1" x14ac:dyDescent="0.2">
      <c r="K170" s="293"/>
      <c r="L170" s="283"/>
      <c r="M170" s="289"/>
      <c r="N170" s="293"/>
      <c r="O170" s="290"/>
      <c r="P170" s="308"/>
    </row>
    <row r="171" spans="11:16" ht="18" customHeight="1" x14ac:dyDescent="0.2">
      <c r="K171" s="293"/>
      <c r="L171" s="283"/>
      <c r="M171" s="289"/>
      <c r="N171" s="293"/>
      <c r="O171" s="290"/>
      <c r="P171" s="308"/>
    </row>
    <row r="172" spans="11:16" ht="18" customHeight="1" x14ac:dyDescent="0.2">
      <c r="K172" s="293"/>
      <c r="L172" s="283"/>
      <c r="M172" s="289"/>
      <c r="N172" s="293"/>
      <c r="O172" s="290"/>
      <c r="P172" s="308"/>
    </row>
    <row r="173" spans="11:16" ht="18" customHeight="1" x14ac:dyDescent="0.2">
      <c r="K173" s="293"/>
      <c r="L173" s="283"/>
      <c r="M173" s="289"/>
      <c r="N173" s="293"/>
      <c r="O173" s="290"/>
      <c r="P173" s="308"/>
    </row>
    <row r="174" spans="11:16" ht="18" customHeight="1" x14ac:dyDescent="0.2">
      <c r="K174" s="293"/>
      <c r="L174" s="283"/>
      <c r="M174" s="289"/>
      <c r="N174" s="293"/>
      <c r="O174" s="290"/>
      <c r="P174" s="308"/>
    </row>
    <row r="175" spans="11:16" ht="18" customHeight="1" x14ac:dyDescent="0.2">
      <c r="K175" s="293"/>
      <c r="L175" s="283"/>
      <c r="M175" s="289"/>
      <c r="N175" s="293"/>
      <c r="O175" s="290"/>
      <c r="P175" s="308"/>
    </row>
    <row r="176" spans="11:16" ht="18" customHeight="1" x14ac:dyDescent="0.2">
      <c r="K176" s="293"/>
      <c r="L176" s="283"/>
      <c r="M176" s="289"/>
      <c r="N176" s="293"/>
      <c r="O176" s="290"/>
      <c r="P176" s="308"/>
    </row>
    <row r="177" spans="11:16" ht="18" customHeight="1" x14ac:dyDescent="0.2">
      <c r="K177" s="293"/>
      <c r="L177" s="283"/>
      <c r="M177" s="289"/>
      <c r="N177" s="293"/>
      <c r="O177" s="290"/>
      <c r="P177" s="308"/>
    </row>
    <row r="178" spans="11:16" ht="18" customHeight="1" x14ac:dyDescent="0.2">
      <c r="K178" s="293"/>
      <c r="L178" s="283"/>
      <c r="M178" s="289"/>
      <c r="N178" s="293"/>
      <c r="O178" s="290"/>
      <c r="P178" s="308"/>
    </row>
    <row r="179" spans="11:16" ht="18" customHeight="1" x14ac:dyDescent="0.2">
      <c r="K179" s="293"/>
      <c r="L179" s="283"/>
      <c r="M179" s="289"/>
      <c r="N179" s="293"/>
      <c r="O179" s="290"/>
      <c r="P179" s="308"/>
    </row>
    <row r="180" spans="11:16" ht="18" customHeight="1" x14ac:dyDescent="0.2">
      <c r="K180" s="293"/>
      <c r="L180" s="283"/>
      <c r="M180" s="289"/>
      <c r="N180" s="293"/>
      <c r="O180" s="290"/>
      <c r="P180" s="308"/>
    </row>
    <row r="181" spans="11:16" ht="18" customHeight="1" x14ac:dyDescent="0.2">
      <c r="K181" s="293"/>
      <c r="L181" s="283"/>
      <c r="M181" s="289"/>
      <c r="N181" s="293"/>
      <c r="O181" s="290"/>
      <c r="P181" s="308"/>
    </row>
    <row r="182" spans="11:16" ht="18" customHeight="1" x14ac:dyDescent="0.2">
      <c r="K182" s="293"/>
      <c r="L182" s="283"/>
      <c r="M182" s="289"/>
      <c r="N182" s="293"/>
      <c r="O182" s="290"/>
      <c r="P182" s="308"/>
    </row>
    <row r="183" spans="11:16" ht="18" customHeight="1" x14ac:dyDescent="0.2">
      <c r="K183" s="293"/>
      <c r="L183" s="283"/>
      <c r="M183" s="289"/>
      <c r="N183" s="293"/>
      <c r="O183" s="290"/>
      <c r="P183" s="308"/>
    </row>
    <row r="184" spans="11:16" ht="18" customHeight="1" x14ac:dyDescent="0.2">
      <c r="K184" s="293"/>
      <c r="L184" s="283"/>
      <c r="M184" s="289"/>
      <c r="N184" s="293"/>
      <c r="O184" s="290"/>
      <c r="P184" s="308"/>
    </row>
    <row r="185" spans="11:16" ht="18" customHeight="1" x14ac:dyDescent="0.2">
      <c r="K185" s="293"/>
      <c r="L185" s="283"/>
      <c r="M185" s="289"/>
      <c r="N185" s="293"/>
      <c r="O185" s="290"/>
      <c r="P185" s="308"/>
    </row>
    <row r="186" spans="11:16" ht="18" customHeight="1" x14ac:dyDescent="0.2">
      <c r="K186" s="293"/>
      <c r="L186" s="283"/>
      <c r="M186" s="289"/>
      <c r="N186" s="293"/>
      <c r="O186" s="290"/>
      <c r="P186" s="308"/>
    </row>
    <row r="187" spans="11:16" ht="18" customHeight="1" x14ac:dyDescent="0.2">
      <c r="K187" s="293"/>
      <c r="L187" s="283"/>
      <c r="M187" s="289"/>
      <c r="N187" s="293"/>
      <c r="O187" s="290"/>
      <c r="P187" s="308"/>
    </row>
    <row r="188" spans="11:16" ht="18" customHeight="1" x14ac:dyDescent="0.2">
      <c r="K188" s="293"/>
      <c r="L188" s="283"/>
      <c r="M188" s="289"/>
      <c r="N188" s="293"/>
      <c r="O188" s="290"/>
      <c r="P188" s="308"/>
    </row>
    <row r="189" spans="11:16" ht="18" customHeight="1" x14ac:dyDescent="0.2">
      <c r="K189" s="293"/>
      <c r="L189" s="283"/>
      <c r="M189" s="289"/>
      <c r="N189" s="293"/>
      <c r="O189" s="290"/>
      <c r="P189" s="308"/>
    </row>
    <row r="190" spans="11:16" ht="18" customHeight="1" x14ac:dyDescent="0.2">
      <c r="K190" s="293"/>
      <c r="L190" s="283"/>
      <c r="M190" s="289"/>
      <c r="N190" s="293"/>
      <c r="O190" s="290"/>
      <c r="P190" s="308"/>
    </row>
    <row r="191" spans="11:16" ht="18" customHeight="1" x14ac:dyDescent="0.2">
      <c r="K191" s="293"/>
      <c r="L191" s="283"/>
      <c r="M191" s="289"/>
      <c r="N191" s="293"/>
      <c r="O191" s="290"/>
      <c r="P191" s="308"/>
    </row>
    <row r="192" spans="11:16" ht="18" customHeight="1" x14ac:dyDescent="0.2">
      <c r="K192" s="293"/>
      <c r="L192" s="283"/>
      <c r="M192" s="289"/>
      <c r="N192" s="293"/>
      <c r="O192" s="290"/>
      <c r="P192" s="308"/>
    </row>
    <row r="193" spans="11:16" ht="18" customHeight="1" x14ac:dyDescent="0.2">
      <c r="K193" s="293"/>
      <c r="L193" s="283"/>
      <c r="M193" s="289"/>
      <c r="N193" s="293"/>
      <c r="O193" s="290"/>
      <c r="P193" s="308"/>
    </row>
    <row r="194" spans="11:16" ht="18" customHeight="1" x14ac:dyDescent="0.2">
      <c r="K194" s="293"/>
      <c r="L194" s="283"/>
      <c r="M194" s="289"/>
      <c r="N194" s="293"/>
      <c r="O194" s="290"/>
      <c r="P194" s="308"/>
    </row>
    <row r="195" spans="11:16" ht="18" customHeight="1" x14ac:dyDescent="0.2">
      <c r="K195" s="293"/>
      <c r="L195" s="283"/>
      <c r="M195" s="289"/>
      <c r="N195" s="293"/>
      <c r="O195" s="290"/>
      <c r="P195" s="308"/>
    </row>
    <row r="196" spans="11:16" ht="18" customHeight="1" x14ac:dyDescent="0.2">
      <c r="K196" s="293"/>
      <c r="L196" s="283"/>
      <c r="M196" s="289"/>
      <c r="N196" s="293"/>
      <c r="O196" s="290"/>
      <c r="P196" s="308"/>
    </row>
    <row r="197" spans="11:16" ht="18" customHeight="1" x14ac:dyDescent="0.2">
      <c r="K197" s="293"/>
      <c r="L197" s="283"/>
      <c r="M197" s="289"/>
      <c r="N197" s="293"/>
      <c r="O197" s="290"/>
      <c r="P197" s="308"/>
    </row>
    <row r="198" spans="11:16" ht="18" customHeight="1" x14ac:dyDescent="0.2">
      <c r="K198" s="293"/>
      <c r="L198" s="283"/>
      <c r="M198" s="289"/>
      <c r="N198" s="293"/>
      <c r="O198" s="290"/>
      <c r="P198" s="308"/>
    </row>
    <row r="199" spans="11:16" ht="18" customHeight="1" x14ac:dyDescent="0.2">
      <c r="K199" s="293"/>
      <c r="L199" s="283"/>
      <c r="M199" s="289"/>
      <c r="N199" s="293"/>
      <c r="O199" s="290"/>
      <c r="P199" s="308"/>
    </row>
    <row r="200" spans="11:16" ht="18" customHeight="1" x14ac:dyDescent="0.2">
      <c r="K200" s="293"/>
      <c r="L200" s="283"/>
      <c r="M200" s="289"/>
      <c r="N200" s="293"/>
      <c r="O200" s="290"/>
      <c r="P200" s="308"/>
    </row>
    <row r="201" spans="11:16" ht="18" customHeight="1" x14ac:dyDescent="0.2">
      <c r="K201" s="293"/>
      <c r="L201" s="283"/>
      <c r="M201" s="289"/>
      <c r="N201" s="293"/>
      <c r="O201" s="290"/>
      <c r="P201" s="308"/>
    </row>
    <row r="202" spans="11:16" ht="18" customHeight="1" x14ac:dyDescent="0.2">
      <c r="K202" s="293"/>
      <c r="L202" s="283"/>
      <c r="M202" s="289"/>
      <c r="N202" s="293"/>
      <c r="O202" s="290"/>
      <c r="P202" s="308"/>
    </row>
    <row r="203" spans="11:16" ht="18" customHeight="1" x14ac:dyDescent="0.2">
      <c r="K203" s="293"/>
      <c r="L203" s="283"/>
      <c r="M203" s="289"/>
      <c r="N203" s="293"/>
      <c r="O203" s="290"/>
      <c r="P203" s="308"/>
    </row>
    <row r="204" spans="11:16" ht="18" customHeight="1" x14ac:dyDescent="0.2">
      <c r="K204" s="293"/>
      <c r="L204" s="283"/>
      <c r="M204" s="289"/>
      <c r="N204" s="293"/>
      <c r="O204" s="290"/>
      <c r="P204" s="308"/>
    </row>
    <row r="205" spans="11:16" ht="18" customHeight="1" x14ac:dyDescent="0.2">
      <c r="K205" s="293"/>
      <c r="L205" s="283"/>
      <c r="M205" s="289"/>
      <c r="N205" s="293"/>
      <c r="O205" s="290"/>
      <c r="P205" s="308"/>
    </row>
    <row r="206" spans="11:16" ht="18" customHeight="1" x14ac:dyDescent="0.2">
      <c r="K206" s="293"/>
      <c r="L206" s="283"/>
      <c r="M206" s="289"/>
      <c r="N206" s="293"/>
      <c r="O206" s="290"/>
      <c r="P206" s="308"/>
    </row>
    <row r="207" spans="11:16" ht="18" customHeight="1" x14ac:dyDescent="0.2">
      <c r="K207" s="293"/>
      <c r="L207" s="283"/>
      <c r="M207" s="289"/>
      <c r="N207" s="293"/>
      <c r="O207" s="290"/>
      <c r="P207" s="308"/>
    </row>
    <row r="208" spans="11:16" ht="18" customHeight="1" x14ac:dyDescent="0.2">
      <c r="K208" s="293"/>
      <c r="L208" s="283"/>
      <c r="M208" s="289"/>
      <c r="N208" s="293"/>
      <c r="O208" s="290"/>
      <c r="P208" s="308"/>
    </row>
    <row r="209" spans="11:16" ht="18" customHeight="1" x14ac:dyDescent="0.2">
      <c r="K209" s="293"/>
      <c r="L209" s="283"/>
      <c r="M209" s="289"/>
      <c r="N209" s="293"/>
      <c r="O209" s="290"/>
      <c r="P209" s="308"/>
    </row>
    <row r="210" spans="11:16" ht="18" customHeight="1" x14ac:dyDescent="0.2">
      <c r="K210" s="293"/>
      <c r="L210" s="283"/>
      <c r="M210" s="289"/>
      <c r="N210" s="293"/>
      <c r="O210" s="290"/>
      <c r="P210" s="308"/>
    </row>
    <row r="211" spans="11:16" ht="18" customHeight="1" x14ac:dyDescent="0.2">
      <c r="K211" s="293"/>
      <c r="L211" s="283"/>
      <c r="M211" s="289"/>
      <c r="N211" s="293"/>
      <c r="O211" s="290"/>
      <c r="P211" s="308"/>
    </row>
    <row r="212" spans="11:16" ht="18" customHeight="1" x14ac:dyDescent="0.2">
      <c r="K212" s="293"/>
      <c r="L212" s="283"/>
      <c r="M212" s="289"/>
      <c r="N212" s="293"/>
      <c r="O212" s="290"/>
      <c r="P212" s="308"/>
    </row>
    <row r="213" spans="11:16" ht="18" customHeight="1" x14ac:dyDescent="0.2">
      <c r="K213" s="293"/>
      <c r="L213" s="283"/>
      <c r="M213" s="289"/>
      <c r="N213" s="293"/>
      <c r="O213" s="290"/>
      <c r="P213" s="308"/>
    </row>
    <row r="214" spans="11:16" ht="18" customHeight="1" x14ac:dyDescent="0.2">
      <c r="K214" s="293"/>
      <c r="L214" s="283"/>
      <c r="M214" s="289"/>
      <c r="N214" s="293"/>
      <c r="O214" s="290"/>
      <c r="P214" s="308"/>
    </row>
    <row r="215" spans="11:16" ht="18" customHeight="1" x14ac:dyDescent="0.2">
      <c r="K215" s="293"/>
      <c r="L215" s="283"/>
      <c r="M215" s="289"/>
      <c r="N215" s="293"/>
      <c r="O215" s="290"/>
      <c r="P215" s="308"/>
    </row>
    <row r="216" spans="11:16" ht="18" customHeight="1" x14ac:dyDescent="0.2">
      <c r="K216" s="293"/>
      <c r="L216" s="283"/>
      <c r="M216" s="289"/>
      <c r="N216" s="293"/>
      <c r="O216" s="290"/>
      <c r="P216" s="308"/>
    </row>
    <row r="217" spans="11:16" ht="18" customHeight="1" x14ac:dyDescent="0.2">
      <c r="K217" s="293"/>
      <c r="L217" s="283"/>
      <c r="M217" s="289"/>
      <c r="N217" s="293"/>
      <c r="O217" s="290"/>
      <c r="P217" s="308"/>
    </row>
    <row r="218" spans="11:16" ht="18" customHeight="1" x14ac:dyDescent="0.2">
      <c r="K218" s="293"/>
      <c r="L218" s="283"/>
      <c r="M218" s="289"/>
      <c r="N218" s="293"/>
      <c r="O218" s="290"/>
      <c r="P218" s="308"/>
    </row>
    <row r="219" spans="11:16" ht="18" customHeight="1" x14ac:dyDescent="0.2">
      <c r="K219" s="293"/>
      <c r="L219" s="283"/>
      <c r="M219" s="289"/>
      <c r="N219" s="293"/>
      <c r="O219" s="290"/>
      <c r="P219" s="308"/>
    </row>
    <row r="220" spans="11:16" ht="18" customHeight="1" x14ac:dyDescent="0.2">
      <c r="K220" s="293"/>
      <c r="L220" s="283"/>
      <c r="M220" s="289"/>
      <c r="N220" s="293"/>
      <c r="O220" s="290"/>
      <c r="P220" s="308"/>
    </row>
    <row r="221" spans="11:16" ht="18" customHeight="1" x14ac:dyDescent="0.2">
      <c r="K221" s="293"/>
      <c r="L221" s="283"/>
      <c r="M221" s="289"/>
      <c r="N221" s="293"/>
      <c r="O221" s="290"/>
      <c r="P221" s="308"/>
    </row>
    <row r="222" spans="11:16" ht="18" customHeight="1" x14ac:dyDescent="0.2">
      <c r="K222" s="293"/>
      <c r="L222" s="283"/>
      <c r="M222" s="289"/>
      <c r="N222" s="293"/>
      <c r="O222" s="290"/>
      <c r="P222" s="308"/>
    </row>
    <row r="223" spans="11:16" ht="18" customHeight="1" x14ac:dyDescent="0.2">
      <c r="K223" s="293"/>
      <c r="L223" s="283"/>
      <c r="M223" s="289"/>
      <c r="N223" s="293"/>
      <c r="O223" s="290"/>
      <c r="P223" s="308"/>
    </row>
    <row r="224" spans="11:16" ht="18" customHeight="1" x14ac:dyDescent="0.2">
      <c r="K224" s="293"/>
      <c r="L224" s="283"/>
      <c r="M224" s="289"/>
      <c r="N224" s="293"/>
      <c r="O224" s="290"/>
      <c r="P224" s="308"/>
    </row>
    <row r="225" spans="11:16" ht="18" customHeight="1" x14ac:dyDescent="0.2">
      <c r="K225" s="293"/>
      <c r="L225" s="283"/>
      <c r="M225" s="289"/>
      <c r="N225" s="293"/>
      <c r="O225" s="290"/>
      <c r="P225" s="308"/>
    </row>
    <row r="226" spans="11:16" ht="18" customHeight="1" x14ac:dyDescent="0.2">
      <c r="K226" s="293"/>
      <c r="L226" s="283"/>
      <c r="M226" s="289"/>
      <c r="N226" s="293"/>
      <c r="O226" s="290"/>
      <c r="P226" s="308"/>
    </row>
    <row r="227" spans="11:16" ht="18" customHeight="1" x14ac:dyDescent="0.2">
      <c r="K227" s="293"/>
      <c r="L227" s="283"/>
      <c r="M227" s="289"/>
      <c r="N227" s="293"/>
      <c r="O227" s="290"/>
      <c r="P227" s="308"/>
    </row>
    <row r="228" spans="11:16" ht="18" customHeight="1" x14ac:dyDescent="0.2">
      <c r="K228" s="293"/>
      <c r="L228" s="283"/>
      <c r="M228" s="289"/>
      <c r="N228" s="293"/>
      <c r="O228" s="290"/>
      <c r="P228" s="308"/>
    </row>
    <row r="229" spans="11:16" ht="18" customHeight="1" x14ac:dyDescent="0.2">
      <c r="K229" s="293"/>
      <c r="L229" s="283"/>
      <c r="M229" s="289"/>
      <c r="N229" s="293"/>
      <c r="O229" s="290"/>
      <c r="P229" s="308"/>
    </row>
    <row r="230" spans="11:16" ht="18" customHeight="1" x14ac:dyDescent="0.2">
      <c r="K230" s="293"/>
      <c r="L230" s="283"/>
      <c r="M230" s="289"/>
      <c r="N230" s="293"/>
      <c r="O230" s="290"/>
      <c r="P230" s="308"/>
    </row>
    <row r="231" spans="11:16" ht="18" customHeight="1" x14ac:dyDescent="0.2">
      <c r="K231" s="293"/>
      <c r="L231" s="283"/>
      <c r="M231" s="289"/>
      <c r="N231" s="293"/>
      <c r="O231" s="290"/>
      <c r="P231" s="308"/>
    </row>
    <row r="232" spans="11:16" ht="18" customHeight="1" x14ac:dyDescent="0.2">
      <c r="K232" s="293"/>
      <c r="L232" s="283"/>
      <c r="M232" s="289"/>
      <c r="N232" s="293"/>
      <c r="O232" s="290"/>
      <c r="P232" s="308"/>
    </row>
    <row r="233" spans="11:16" ht="18" customHeight="1" x14ac:dyDescent="0.2">
      <c r="K233" s="293"/>
      <c r="L233" s="283"/>
      <c r="M233" s="289"/>
      <c r="N233" s="293"/>
      <c r="O233" s="290"/>
      <c r="P233" s="308"/>
    </row>
    <row r="234" spans="11:16" ht="18" customHeight="1" x14ac:dyDescent="0.2">
      <c r="K234" s="293"/>
      <c r="L234" s="283"/>
      <c r="M234" s="289"/>
      <c r="N234" s="293"/>
      <c r="O234" s="290"/>
      <c r="P234" s="308"/>
    </row>
    <row r="235" spans="11:16" ht="18" customHeight="1" x14ac:dyDescent="0.2">
      <c r="K235" s="293"/>
      <c r="L235" s="283"/>
      <c r="M235" s="289"/>
      <c r="N235" s="293"/>
      <c r="O235" s="290"/>
      <c r="P235" s="308"/>
    </row>
    <row r="236" spans="11:16" ht="18" customHeight="1" x14ac:dyDescent="0.2">
      <c r="K236" s="293"/>
      <c r="L236" s="283"/>
      <c r="M236" s="289"/>
      <c r="N236" s="293"/>
      <c r="O236" s="290"/>
      <c r="P236" s="308"/>
    </row>
    <row r="237" spans="11:16" ht="18" customHeight="1" x14ac:dyDescent="0.2">
      <c r="K237" s="293"/>
      <c r="L237" s="283"/>
      <c r="M237" s="289"/>
      <c r="N237" s="293"/>
      <c r="O237" s="290"/>
      <c r="P237" s="308"/>
    </row>
    <row r="238" spans="11:16" ht="18" customHeight="1" x14ac:dyDescent="0.2">
      <c r="K238" s="293"/>
      <c r="L238" s="283"/>
      <c r="M238" s="289"/>
      <c r="N238" s="293"/>
      <c r="O238" s="290"/>
      <c r="P238" s="308"/>
    </row>
    <row r="239" spans="11:16" ht="18" customHeight="1" x14ac:dyDescent="0.2">
      <c r="K239" s="293"/>
      <c r="L239" s="283"/>
      <c r="M239" s="289"/>
      <c r="N239" s="293"/>
      <c r="O239" s="290"/>
      <c r="P239" s="308"/>
    </row>
    <row r="240" spans="11:16" ht="18" customHeight="1" x14ac:dyDescent="0.2">
      <c r="K240" s="293"/>
      <c r="L240" s="283"/>
      <c r="M240" s="289"/>
      <c r="N240" s="293"/>
      <c r="O240" s="290"/>
      <c r="P240" s="308"/>
    </row>
    <row r="241" spans="11:16" ht="18" customHeight="1" x14ac:dyDescent="0.2">
      <c r="K241" s="293"/>
      <c r="L241" s="283"/>
      <c r="M241" s="289"/>
      <c r="N241" s="293"/>
      <c r="O241" s="290"/>
      <c r="P241" s="308"/>
    </row>
    <row r="242" spans="11:16" ht="18" customHeight="1" x14ac:dyDescent="0.2">
      <c r="K242" s="293"/>
      <c r="L242" s="283"/>
      <c r="M242" s="289"/>
      <c r="N242" s="293"/>
      <c r="O242" s="290"/>
      <c r="P242" s="308"/>
    </row>
    <row r="243" spans="11:16" ht="18" customHeight="1" x14ac:dyDescent="0.2">
      <c r="K243" s="293"/>
      <c r="L243" s="283"/>
      <c r="M243" s="289"/>
      <c r="N243" s="293"/>
      <c r="O243" s="290"/>
      <c r="P243" s="308"/>
    </row>
    <row r="244" spans="11:16" ht="18" customHeight="1" x14ac:dyDescent="0.2">
      <c r="K244" s="293"/>
      <c r="L244" s="283"/>
      <c r="M244" s="289"/>
      <c r="N244" s="293"/>
      <c r="O244" s="290"/>
      <c r="P244" s="308"/>
    </row>
    <row r="245" spans="11:16" ht="18" customHeight="1" x14ac:dyDescent="0.2">
      <c r="K245" s="293"/>
      <c r="L245" s="283"/>
      <c r="M245" s="289"/>
      <c r="N245" s="293"/>
      <c r="O245" s="290"/>
      <c r="P245" s="308"/>
    </row>
    <row r="246" spans="11:16" ht="18" customHeight="1" x14ac:dyDescent="0.2">
      <c r="K246" s="293"/>
      <c r="L246" s="283"/>
      <c r="M246" s="289"/>
      <c r="N246" s="293"/>
      <c r="O246" s="290"/>
      <c r="P246" s="308"/>
    </row>
    <row r="247" spans="11:16" ht="18" customHeight="1" x14ac:dyDescent="0.2">
      <c r="K247" s="293"/>
      <c r="L247" s="283"/>
      <c r="M247" s="289"/>
      <c r="N247" s="293"/>
      <c r="O247" s="290"/>
      <c r="P247" s="308"/>
    </row>
    <row r="248" spans="11:16" ht="18" customHeight="1" x14ac:dyDescent="0.2">
      <c r="K248" s="293"/>
      <c r="L248" s="283"/>
      <c r="M248" s="289"/>
      <c r="N248" s="293"/>
      <c r="O248" s="290"/>
      <c r="P248" s="308"/>
    </row>
    <row r="249" spans="11:16" ht="18" customHeight="1" x14ac:dyDescent="0.2">
      <c r="K249" s="293"/>
      <c r="L249" s="283"/>
      <c r="M249" s="289"/>
      <c r="N249" s="293"/>
      <c r="O249" s="290"/>
      <c r="P249" s="308"/>
    </row>
    <row r="250" spans="11:16" ht="18" customHeight="1" x14ac:dyDescent="0.2">
      <c r="K250" s="293"/>
      <c r="L250" s="283"/>
      <c r="M250" s="289"/>
      <c r="N250" s="293"/>
      <c r="O250" s="290"/>
      <c r="P250" s="308"/>
    </row>
    <row r="251" spans="11:16" ht="18" customHeight="1" x14ac:dyDescent="0.2">
      <c r="K251" s="293"/>
      <c r="L251" s="283"/>
      <c r="M251" s="289"/>
      <c r="N251" s="293"/>
      <c r="O251" s="290"/>
      <c r="P251" s="308"/>
    </row>
    <row r="252" spans="11:16" ht="18" customHeight="1" x14ac:dyDescent="0.2">
      <c r="K252" s="293"/>
      <c r="L252" s="283"/>
      <c r="M252" s="289"/>
      <c r="N252" s="293"/>
      <c r="O252" s="290"/>
      <c r="P252" s="308"/>
    </row>
    <row r="253" spans="11:16" ht="18" customHeight="1" x14ac:dyDescent="0.2">
      <c r="K253" s="293"/>
      <c r="L253" s="283"/>
      <c r="M253" s="289"/>
      <c r="N253" s="293"/>
      <c r="O253" s="290"/>
      <c r="P253" s="308"/>
    </row>
    <row r="254" spans="11:16" ht="18" customHeight="1" x14ac:dyDescent="0.2">
      <c r="K254" s="293"/>
      <c r="L254" s="283"/>
      <c r="M254" s="289"/>
      <c r="N254" s="293"/>
      <c r="O254" s="290"/>
      <c r="P254" s="308"/>
    </row>
    <row r="255" spans="11:16" ht="18" customHeight="1" x14ac:dyDescent="0.2">
      <c r="K255" s="293"/>
      <c r="L255" s="283"/>
      <c r="M255" s="289"/>
      <c r="N255" s="293"/>
      <c r="O255" s="290"/>
      <c r="P255" s="308"/>
    </row>
    <row r="256" spans="11:16" ht="18" customHeight="1" x14ac:dyDescent="0.2">
      <c r="K256" s="293"/>
      <c r="L256" s="283"/>
      <c r="M256" s="289"/>
      <c r="N256" s="293"/>
      <c r="O256" s="290"/>
      <c r="P256" s="308"/>
    </row>
    <row r="257" spans="11:16" ht="18" customHeight="1" x14ac:dyDescent="0.2">
      <c r="K257" s="293"/>
      <c r="L257" s="283"/>
      <c r="M257" s="289"/>
      <c r="N257" s="293"/>
      <c r="O257" s="290"/>
      <c r="P257" s="308"/>
    </row>
    <row r="258" spans="11:16" ht="18" customHeight="1" x14ac:dyDescent="0.2">
      <c r="K258" s="293"/>
      <c r="L258" s="283"/>
      <c r="M258" s="289"/>
      <c r="N258" s="293"/>
      <c r="O258" s="290"/>
      <c r="P258" s="308"/>
    </row>
    <row r="259" spans="11:16" ht="18" customHeight="1" x14ac:dyDescent="0.2">
      <c r="K259" s="293"/>
      <c r="L259" s="283"/>
      <c r="M259" s="289"/>
      <c r="N259" s="293"/>
      <c r="O259" s="290"/>
      <c r="P259" s="308"/>
    </row>
    <row r="260" spans="11:16" ht="18" customHeight="1" x14ac:dyDescent="0.2">
      <c r="K260" s="293"/>
      <c r="L260" s="283"/>
      <c r="M260" s="289"/>
      <c r="N260" s="293"/>
      <c r="O260" s="290"/>
      <c r="P260" s="308"/>
    </row>
    <row r="261" spans="11:16" ht="18" customHeight="1" x14ac:dyDescent="0.2">
      <c r="K261" s="293"/>
      <c r="L261" s="283"/>
      <c r="M261" s="289"/>
      <c r="N261" s="293"/>
      <c r="O261" s="290"/>
      <c r="P261" s="308"/>
    </row>
    <row r="262" spans="11:16" ht="18" customHeight="1" x14ac:dyDescent="0.2">
      <c r="K262" s="293"/>
      <c r="L262" s="283"/>
      <c r="M262" s="289"/>
      <c r="N262" s="293"/>
      <c r="O262" s="290"/>
      <c r="P262" s="308"/>
    </row>
    <row r="263" spans="11:16" ht="18" customHeight="1" x14ac:dyDescent="0.2">
      <c r="K263" s="293"/>
      <c r="L263" s="283"/>
      <c r="M263" s="289"/>
      <c r="N263" s="293"/>
      <c r="O263" s="290"/>
      <c r="P263" s="308"/>
    </row>
    <row r="264" spans="11:16" ht="18" customHeight="1" x14ac:dyDescent="0.2">
      <c r="K264" s="293"/>
      <c r="L264" s="283"/>
      <c r="M264" s="289"/>
      <c r="N264" s="293"/>
      <c r="O264" s="290"/>
      <c r="P264" s="308"/>
    </row>
    <row r="265" spans="11:16" ht="18" customHeight="1" x14ac:dyDescent="0.2">
      <c r="K265" s="293"/>
      <c r="L265" s="283"/>
      <c r="M265" s="289"/>
      <c r="N265" s="293"/>
      <c r="O265" s="290"/>
      <c r="P265" s="308"/>
    </row>
    <row r="266" spans="11:16" ht="18" customHeight="1" x14ac:dyDescent="0.2">
      <c r="K266" s="293"/>
      <c r="L266" s="283"/>
      <c r="M266" s="289"/>
      <c r="N266" s="293"/>
      <c r="O266" s="290"/>
      <c r="P266" s="308"/>
    </row>
    <row r="267" spans="11:16" ht="18" customHeight="1" x14ac:dyDescent="0.2">
      <c r="K267" s="293"/>
      <c r="L267" s="283"/>
      <c r="M267" s="289"/>
      <c r="N267" s="293"/>
      <c r="O267" s="290"/>
      <c r="P267" s="308"/>
    </row>
    <row r="268" spans="11:16" ht="18" customHeight="1" x14ac:dyDescent="0.2">
      <c r="K268" s="293"/>
      <c r="L268" s="283"/>
      <c r="M268" s="289"/>
      <c r="N268" s="293"/>
      <c r="O268" s="290"/>
      <c r="P268" s="308"/>
    </row>
    <row r="269" spans="11:16" ht="18" customHeight="1" x14ac:dyDescent="0.2">
      <c r="K269" s="293"/>
      <c r="L269" s="283"/>
      <c r="M269" s="289"/>
      <c r="N269" s="293"/>
      <c r="O269" s="290"/>
      <c r="P269" s="308"/>
    </row>
    <row r="270" spans="11:16" ht="18" customHeight="1" x14ac:dyDescent="0.2">
      <c r="K270" s="293"/>
      <c r="L270" s="283"/>
      <c r="M270" s="289"/>
      <c r="N270" s="293"/>
      <c r="O270" s="290"/>
      <c r="P270" s="308"/>
    </row>
    <row r="271" spans="11:16" ht="18" customHeight="1" x14ac:dyDescent="0.2">
      <c r="K271" s="293"/>
      <c r="L271" s="283"/>
      <c r="M271" s="289"/>
      <c r="N271" s="293"/>
      <c r="O271" s="290"/>
      <c r="P271" s="308"/>
    </row>
    <row r="272" spans="11:16" ht="18" customHeight="1" x14ac:dyDescent="0.2">
      <c r="K272" s="293"/>
      <c r="L272" s="283"/>
      <c r="M272" s="289"/>
      <c r="N272" s="293"/>
      <c r="O272" s="290"/>
      <c r="P272" s="308"/>
    </row>
    <row r="273" spans="11:16" ht="18" customHeight="1" x14ac:dyDescent="0.2">
      <c r="K273" s="293"/>
      <c r="L273" s="283"/>
      <c r="M273" s="289"/>
      <c r="N273" s="293"/>
      <c r="O273" s="290"/>
      <c r="P273" s="308"/>
    </row>
    <row r="274" spans="11:16" ht="18" customHeight="1" x14ac:dyDescent="0.2">
      <c r="K274" s="293"/>
      <c r="L274" s="283"/>
      <c r="M274" s="289"/>
      <c r="N274" s="293"/>
      <c r="O274" s="290"/>
      <c r="P274" s="308"/>
    </row>
    <row r="275" spans="11:16" ht="18" customHeight="1" x14ac:dyDescent="0.2">
      <c r="K275" s="293"/>
      <c r="L275" s="283"/>
      <c r="M275" s="289"/>
      <c r="N275" s="293"/>
      <c r="O275" s="290"/>
      <c r="P275" s="308"/>
    </row>
    <row r="276" spans="11:16" ht="18" customHeight="1" x14ac:dyDescent="0.2">
      <c r="K276" s="293"/>
      <c r="L276" s="283"/>
      <c r="M276" s="289"/>
      <c r="N276" s="293"/>
      <c r="O276" s="290"/>
      <c r="P276" s="308"/>
    </row>
    <row r="277" spans="11:16" ht="18" customHeight="1" x14ac:dyDescent="0.2">
      <c r="K277" s="293"/>
      <c r="L277" s="283"/>
      <c r="M277" s="289"/>
      <c r="N277" s="293"/>
      <c r="O277" s="290"/>
      <c r="P277" s="308"/>
    </row>
    <row r="278" spans="11:16" ht="18" customHeight="1" x14ac:dyDescent="0.2">
      <c r="K278" s="293"/>
      <c r="L278" s="283"/>
      <c r="M278" s="289"/>
      <c r="N278" s="293"/>
      <c r="O278" s="290"/>
      <c r="P278" s="308"/>
    </row>
    <row r="279" spans="11:16" ht="18" customHeight="1" x14ac:dyDescent="0.2">
      <c r="K279" s="293"/>
      <c r="L279" s="283"/>
      <c r="M279" s="289"/>
      <c r="N279" s="293"/>
      <c r="O279" s="290"/>
      <c r="P279" s="308"/>
    </row>
    <row r="280" spans="11:16" ht="18" customHeight="1" x14ac:dyDescent="0.2">
      <c r="K280" s="293"/>
      <c r="L280" s="283"/>
      <c r="M280" s="289"/>
      <c r="N280" s="293"/>
      <c r="O280" s="290"/>
      <c r="P280" s="308"/>
    </row>
    <row r="281" spans="11:16" ht="18" customHeight="1" x14ac:dyDescent="0.2">
      <c r="K281" s="293"/>
      <c r="L281" s="283"/>
      <c r="M281" s="289"/>
      <c r="N281" s="293"/>
      <c r="O281" s="290"/>
      <c r="P281" s="308"/>
    </row>
    <row r="282" spans="11:16" ht="18" customHeight="1" x14ac:dyDescent="0.2">
      <c r="K282" s="293"/>
      <c r="L282" s="283"/>
      <c r="M282" s="289"/>
      <c r="N282" s="293"/>
      <c r="O282" s="290"/>
      <c r="P282" s="308"/>
    </row>
    <row r="283" spans="11:16" ht="18" customHeight="1" x14ac:dyDescent="0.2">
      <c r="K283" s="293"/>
      <c r="L283" s="283"/>
      <c r="M283" s="289"/>
      <c r="N283" s="293"/>
      <c r="O283" s="290"/>
      <c r="P283" s="308"/>
    </row>
    <row r="284" spans="11:16" ht="18" customHeight="1" x14ac:dyDescent="0.2">
      <c r="K284" s="293"/>
      <c r="L284" s="283"/>
      <c r="M284" s="289"/>
      <c r="N284" s="293"/>
      <c r="O284" s="290"/>
      <c r="P284" s="308"/>
    </row>
    <row r="285" spans="11:16" ht="18" customHeight="1" x14ac:dyDescent="0.2">
      <c r="K285" s="293"/>
      <c r="L285" s="283"/>
      <c r="M285" s="289"/>
      <c r="N285" s="293"/>
      <c r="O285" s="290"/>
      <c r="P285" s="308"/>
    </row>
    <row r="286" spans="11:16" ht="18" customHeight="1" x14ac:dyDescent="0.2">
      <c r="K286" s="293"/>
      <c r="L286" s="283"/>
      <c r="M286" s="289"/>
      <c r="N286" s="293"/>
      <c r="O286" s="290"/>
      <c r="P286" s="308"/>
    </row>
    <row r="287" spans="11:16" ht="18" customHeight="1" x14ac:dyDescent="0.2">
      <c r="K287" s="293"/>
      <c r="L287" s="283"/>
      <c r="M287" s="289"/>
      <c r="N287" s="293"/>
      <c r="O287" s="290"/>
      <c r="P287" s="308"/>
    </row>
    <row r="288" spans="11:16" ht="18" customHeight="1" x14ac:dyDescent="0.2">
      <c r="K288" s="293"/>
      <c r="L288" s="283"/>
      <c r="M288" s="289"/>
      <c r="N288" s="293"/>
      <c r="O288" s="290"/>
      <c r="P288" s="308"/>
    </row>
    <row r="289" spans="11:16" ht="18" customHeight="1" x14ac:dyDescent="0.2">
      <c r="K289" s="293"/>
      <c r="L289" s="283"/>
      <c r="M289" s="289"/>
      <c r="N289" s="293"/>
      <c r="O289" s="290"/>
      <c r="P289" s="308"/>
    </row>
    <row r="290" spans="11:16" ht="18" customHeight="1" x14ac:dyDescent="0.2">
      <c r="K290" s="293"/>
      <c r="L290" s="283"/>
      <c r="M290" s="289"/>
      <c r="N290" s="293"/>
      <c r="O290" s="290"/>
      <c r="P290" s="308"/>
    </row>
    <row r="291" spans="11:16" ht="18" customHeight="1" x14ac:dyDescent="0.2">
      <c r="K291" s="293"/>
      <c r="L291" s="283"/>
      <c r="M291" s="289"/>
      <c r="N291" s="293"/>
      <c r="O291" s="290"/>
      <c r="P291" s="308"/>
    </row>
    <row r="292" spans="11:16" ht="18" customHeight="1" x14ac:dyDescent="0.2">
      <c r="K292" s="293"/>
      <c r="L292" s="283"/>
      <c r="M292" s="289"/>
      <c r="N292" s="293"/>
      <c r="O292" s="290"/>
      <c r="P292" s="308"/>
    </row>
    <row r="293" spans="11:16" ht="18" customHeight="1" x14ac:dyDescent="0.2">
      <c r="K293" s="293"/>
      <c r="L293" s="283"/>
      <c r="M293" s="289"/>
      <c r="N293" s="293"/>
      <c r="O293" s="290"/>
      <c r="P293" s="308"/>
    </row>
    <row r="294" spans="11:16" ht="18" customHeight="1" x14ac:dyDescent="0.2">
      <c r="K294" s="293"/>
      <c r="L294" s="283"/>
      <c r="M294" s="289"/>
      <c r="N294" s="293"/>
      <c r="O294" s="290"/>
      <c r="P294" s="308"/>
    </row>
    <row r="295" spans="11:16" ht="18" customHeight="1" x14ac:dyDescent="0.2">
      <c r="K295" s="293"/>
      <c r="L295" s="283"/>
      <c r="M295" s="289"/>
      <c r="N295" s="293"/>
      <c r="O295" s="290"/>
      <c r="P295" s="308"/>
    </row>
    <row r="296" spans="11:16" ht="18" customHeight="1" x14ac:dyDescent="0.2">
      <c r="K296" s="293"/>
      <c r="L296" s="283"/>
      <c r="M296" s="289"/>
      <c r="N296" s="293"/>
      <c r="O296" s="290"/>
      <c r="P296" s="308"/>
    </row>
    <row r="297" spans="11:16" ht="18" customHeight="1" x14ac:dyDescent="0.2">
      <c r="K297" s="293"/>
      <c r="L297" s="283"/>
      <c r="M297" s="289"/>
      <c r="N297" s="293"/>
      <c r="O297" s="290"/>
      <c r="P297" s="308"/>
    </row>
    <row r="298" spans="11:16" ht="18" customHeight="1" x14ac:dyDescent="0.2">
      <c r="K298" s="293"/>
      <c r="L298" s="283"/>
      <c r="M298" s="289"/>
      <c r="N298" s="293"/>
      <c r="O298" s="290"/>
      <c r="P298" s="308"/>
    </row>
    <row r="299" spans="11:16" ht="18" customHeight="1" x14ac:dyDescent="0.2">
      <c r="K299" s="293"/>
      <c r="L299" s="283"/>
      <c r="M299" s="289"/>
      <c r="N299" s="293"/>
      <c r="O299" s="290"/>
      <c r="P299" s="308"/>
    </row>
    <row r="300" spans="11:16" ht="18" customHeight="1" x14ac:dyDescent="0.2">
      <c r="K300" s="293"/>
      <c r="L300" s="283"/>
      <c r="M300" s="289"/>
      <c r="N300" s="293"/>
      <c r="O300" s="290"/>
      <c r="P300" s="308"/>
    </row>
    <row r="301" spans="11:16" ht="18" customHeight="1" x14ac:dyDescent="0.2">
      <c r="K301" s="293"/>
      <c r="L301" s="283"/>
      <c r="M301" s="289"/>
      <c r="N301" s="293"/>
      <c r="O301" s="290"/>
      <c r="P301" s="308"/>
    </row>
    <row r="302" spans="11:16" ht="18" customHeight="1" x14ac:dyDescent="0.2">
      <c r="K302" s="293"/>
      <c r="L302" s="283"/>
      <c r="M302" s="289"/>
      <c r="N302" s="293"/>
      <c r="O302" s="290"/>
      <c r="P302" s="308"/>
    </row>
    <row r="303" spans="11:16" ht="18" customHeight="1" x14ac:dyDescent="0.2">
      <c r="K303" s="293"/>
      <c r="L303" s="283"/>
      <c r="M303" s="289"/>
      <c r="N303" s="293"/>
      <c r="O303" s="290"/>
      <c r="P303" s="308"/>
    </row>
    <row r="304" spans="11:16" ht="18" customHeight="1" x14ac:dyDescent="0.2">
      <c r="K304" s="293"/>
      <c r="L304" s="283"/>
      <c r="M304" s="289"/>
      <c r="N304" s="293"/>
      <c r="O304" s="290"/>
      <c r="P304" s="308"/>
    </row>
    <row r="305" spans="11:16" ht="18" customHeight="1" x14ac:dyDescent="0.2">
      <c r="K305" s="293"/>
      <c r="L305" s="283"/>
      <c r="M305" s="289"/>
      <c r="N305" s="293"/>
      <c r="O305" s="290"/>
      <c r="P305" s="308"/>
    </row>
    <row r="306" spans="11:16" ht="18" customHeight="1" x14ac:dyDescent="0.2">
      <c r="K306" s="293"/>
      <c r="L306" s="283"/>
      <c r="M306" s="289"/>
      <c r="N306" s="293"/>
      <c r="O306" s="290"/>
      <c r="P306" s="308"/>
    </row>
    <row r="307" spans="11:16" ht="18" customHeight="1" x14ac:dyDescent="0.2">
      <c r="K307" s="293"/>
      <c r="L307" s="283"/>
      <c r="M307" s="289"/>
      <c r="N307" s="293"/>
      <c r="O307" s="290"/>
      <c r="P307" s="308"/>
    </row>
    <row r="308" spans="11:16" ht="18" customHeight="1" x14ac:dyDescent="0.2">
      <c r="K308" s="293"/>
      <c r="L308" s="283"/>
      <c r="M308" s="289"/>
      <c r="N308" s="293"/>
      <c r="O308" s="290"/>
      <c r="P308" s="308"/>
    </row>
    <row r="309" spans="11:16" ht="18" customHeight="1" x14ac:dyDescent="0.2">
      <c r="K309" s="293"/>
      <c r="L309" s="283"/>
      <c r="M309" s="289"/>
      <c r="N309" s="293"/>
      <c r="O309" s="290"/>
      <c r="P309" s="308"/>
    </row>
    <row r="310" spans="11:16" ht="18" customHeight="1" x14ac:dyDescent="0.2">
      <c r="K310" s="293"/>
      <c r="L310" s="283"/>
      <c r="M310" s="289"/>
      <c r="N310" s="293"/>
      <c r="O310" s="290"/>
      <c r="P310" s="308"/>
    </row>
    <row r="311" spans="11:16" ht="18" customHeight="1" x14ac:dyDescent="0.2">
      <c r="K311" s="293"/>
      <c r="L311" s="283"/>
      <c r="M311" s="289"/>
      <c r="N311" s="293"/>
      <c r="O311" s="290"/>
      <c r="P311" s="308"/>
    </row>
    <row r="312" spans="11:16" ht="18" customHeight="1" x14ac:dyDescent="0.2">
      <c r="K312" s="293"/>
      <c r="L312" s="283"/>
      <c r="M312" s="289"/>
      <c r="N312" s="293"/>
      <c r="O312" s="290"/>
      <c r="P312" s="308"/>
    </row>
    <row r="313" spans="11:16" ht="18" customHeight="1" x14ac:dyDescent="0.2">
      <c r="K313" s="293"/>
      <c r="L313" s="283"/>
      <c r="M313" s="289"/>
      <c r="N313" s="293"/>
      <c r="O313" s="290"/>
      <c r="P313" s="308"/>
    </row>
    <row r="314" spans="11:16" ht="18" customHeight="1" x14ac:dyDescent="0.2">
      <c r="K314" s="293"/>
      <c r="L314" s="283"/>
      <c r="M314" s="289"/>
      <c r="N314" s="293"/>
      <c r="O314" s="290"/>
      <c r="P314" s="308"/>
    </row>
    <row r="315" spans="11:16" ht="18" customHeight="1" x14ac:dyDescent="0.2">
      <c r="K315" s="293"/>
      <c r="L315" s="283"/>
      <c r="M315" s="289"/>
      <c r="N315" s="293"/>
      <c r="O315" s="290"/>
      <c r="P315" s="308"/>
    </row>
    <row r="316" spans="11:16" ht="18" customHeight="1" x14ac:dyDescent="0.2">
      <c r="K316" s="293"/>
      <c r="L316" s="283"/>
      <c r="M316" s="289"/>
      <c r="N316" s="293"/>
      <c r="O316" s="290"/>
      <c r="P316" s="308"/>
    </row>
    <row r="317" spans="11:16" ht="18" customHeight="1" x14ac:dyDescent="0.2">
      <c r="K317" s="293"/>
      <c r="L317" s="283"/>
      <c r="M317" s="289"/>
      <c r="N317" s="293"/>
      <c r="O317" s="290"/>
      <c r="P317" s="308"/>
    </row>
    <row r="318" spans="11:16" ht="18" customHeight="1" x14ac:dyDescent="0.2">
      <c r="K318" s="293"/>
      <c r="L318" s="283"/>
      <c r="M318" s="289"/>
      <c r="N318" s="293"/>
      <c r="O318" s="290"/>
      <c r="P318" s="308"/>
    </row>
    <row r="319" spans="11:16" ht="18" customHeight="1" x14ac:dyDescent="0.2">
      <c r="K319" s="293"/>
      <c r="L319" s="283"/>
      <c r="M319" s="289"/>
      <c r="N319" s="293"/>
      <c r="O319" s="290"/>
      <c r="P319" s="308"/>
    </row>
    <row r="320" spans="11:16" ht="18" customHeight="1" x14ac:dyDescent="0.2">
      <c r="K320" s="293"/>
      <c r="L320" s="283"/>
      <c r="M320" s="289"/>
      <c r="N320" s="293"/>
      <c r="O320" s="290"/>
      <c r="P320" s="308"/>
    </row>
    <row r="321" spans="11:16" ht="18" customHeight="1" x14ac:dyDescent="0.2">
      <c r="K321" s="293"/>
      <c r="L321" s="283"/>
      <c r="M321" s="289"/>
      <c r="N321" s="293"/>
      <c r="O321" s="290"/>
      <c r="P321" s="308"/>
    </row>
    <row r="322" spans="11:16" ht="18" customHeight="1" x14ac:dyDescent="0.2">
      <c r="K322" s="293"/>
      <c r="L322" s="283"/>
      <c r="M322" s="289"/>
      <c r="N322" s="293"/>
      <c r="O322" s="290"/>
      <c r="P322" s="308"/>
    </row>
    <row r="323" spans="11:16" ht="18" customHeight="1" x14ac:dyDescent="0.2">
      <c r="K323" s="293"/>
      <c r="L323" s="283"/>
      <c r="M323" s="289"/>
      <c r="N323" s="293"/>
      <c r="O323" s="290"/>
      <c r="P323" s="308"/>
    </row>
    <row r="324" spans="11:16" ht="18" customHeight="1" x14ac:dyDescent="0.2">
      <c r="K324" s="293"/>
      <c r="L324" s="283"/>
      <c r="M324" s="289"/>
      <c r="N324" s="293"/>
      <c r="O324" s="290"/>
      <c r="P324" s="308"/>
    </row>
    <row r="325" spans="11:16" ht="18" customHeight="1" x14ac:dyDescent="0.2">
      <c r="K325" s="293"/>
      <c r="L325" s="283"/>
      <c r="M325" s="289"/>
      <c r="N325" s="293"/>
      <c r="O325" s="290"/>
      <c r="P325" s="308"/>
    </row>
    <row r="326" spans="11:16" ht="18" customHeight="1" x14ac:dyDescent="0.2">
      <c r="K326" s="293"/>
      <c r="L326" s="283"/>
      <c r="M326" s="289"/>
      <c r="N326" s="293"/>
      <c r="O326" s="290"/>
      <c r="P326" s="308"/>
    </row>
    <row r="327" spans="11:16" ht="18" customHeight="1" x14ac:dyDescent="0.2">
      <c r="K327" s="293"/>
      <c r="L327" s="283"/>
      <c r="M327" s="289"/>
      <c r="N327" s="293"/>
      <c r="O327" s="290"/>
      <c r="P327" s="308"/>
    </row>
    <row r="328" spans="11:16" ht="18" customHeight="1" x14ac:dyDescent="0.2">
      <c r="K328" s="293"/>
      <c r="L328" s="283"/>
      <c r="M328" s="289"/>
      <c r="N328" s="293"/>
      <c r="O328" s="290"/>
      <c r="P328" s="308"/>
    </row>
    <row r="329" spans="11:16" ht="18" customHeight="1" x14ac:dyDescent="0.2">
      <c r="K329" s="293"/>
      <c r="L329" s="283"/>
      <c r="M329" s="289"/>
      <c r="N329" s="293"/>
      <c r="O329" s="290"/>
      <c r="P329" s="308"/>
    </row>
    <row r="330" spans="11:16" ht="18" customHeight="1" x14ac:dyDescent="0.2">
      <c r="K330" s="293"/>
      <c r="L330" s="283"/>
      <c r="M330" s="289"/>
      <c r="N330" s="293"/>
      <c r="O330" s="290"/>
      <c r="P330" s="308"/>
    </row>
    <row r="331" spans="11:16" ht="18" customHeight="1" x14ac:dyDescent="0.2">
      <c r="K331" s="293"/>
      <c r="L331" s="283"/>
      <c r="M331" s="289"/>
      <c r="N331" s="293"/>
      <c r="O331" s="290"/>
      <c r="P331" s="308"/>
    </row>
    <row r="332" spans="11:16" ht="18" customHeight="1" x14ac:dyDescent="0.2">
      <c r="K332" s="293"/>
      <c r="L332" s="283"/>
      <c r="M332" s="289"/>
      <c r="N332" s="293"/>
      <c r="O332" s="290"/>
      <c r="P332" s="308"/>
    </row>
    <row r="333" spans="11:16" ht="18" customHeight="1" x14ac:dyDescent="0.2">
      <c r="K333" s="293"/>
      <c r="L333" s="283"/>
      <c r="M333" s="289"/>
      <c r="N333" s="293"/>
      <c r="O333" s="290"/>
      <c r="P333" s="308"/>
    </row>
    <row r="334" spans="11:16" ht="18" customHeight="1" x14ac:dyDescent="0.2">
      <c r="K334" s="293"/>
      <c r="L334" s="283"/>
      <c r="M334" s="289"/>
      <c r="N334" s="293"/>
      <c r="O334" s="290"/>
      <c r="P334" s="308"/>
    </row>
    <row r="335" spans="11:16" ht="18" customHeight="1" x14ac:dyDescent="0.2">
      <c r="K335" s="293"/>
      <c r="L335" s="283"/>
      <c r="M335" s="289"/>
      <c r="N335" s="293"/>
      <c r="O335" s="290"/>
      <c r="P335" s="308"/>
    </row>
    <row r="336" spans="11:16" ht="18" customHeight="1" x14ac:dyDescent="0.2">
      <c r="K336" s="293"/>
      <c r="L336" s="283"/>
      <c r="M336" s="289"/>
      <c r="N336" s="293"/>
      <c r="O336" s="290"/>
      <c r="P336" s="308"/>
    </row>
    <row r="337" spans="11:16" ht="18" customHeight="1" x14ac:dyDescent="0.2">
      <c r="K337" s="293"/>
      <c r="L337" s="283"/>
      <c r="M337" s="289"/>
      <c r="N337" s="293"/>
      <c r="O337" s="290"/>
      <c r="P337" s="308"/>
    </row>
    <row r="338" spans="11:16" ht="18" customHeight="1" x14ac:dyDescent="0.2">
      <c r="K338" s="293"/>
      <c r="L338" s="283"/>
      <c r="M338" s="289"/>
      <c r="N338" s="293"/>
      <c r="O338" s="290"/>
      <c r="P338" s="308"/>
    </row>
    <row r="339" spans="11:16" ht="18" customHeight="1" x14ac:dyDescent="0.2">
      <c r="K339" s="293"/>
      <c r="L339" s="283"/>
      <c r="M339" s="289"/>
      <c r="N339" s="293"/>
      <c r="O339" s="290"/>
      <c r="P339" s="308"/>
    </row>
    <row r="340" spans="11:16" ht="18" customHeight="1" x14ac:dyDescent="0.2">
      <c r="K340" s="293"/>
      <c r="L340" s="283"/>
      <c r="M340" s="289"/>
      <c r="N340" s="293"/>
      <c r="O340" s="290"/>
      <c r="P340" s="308"/>
    </row>
    <row r="341" spans="11:16" ht="18" customHeight="1" x14ac:dyDescent="0.2">
      <c r="K341" s="293"/>
      <c r="L341" s="283"/>
      <c r="M341" s="289"/>
      <c r="N341" s="293"/>
      <c r="O341" s="290"/>
      <c r="P341" s="308"/>
    </row>
    <row r="342" spans="11:16" ht="18" customHeight="1" x14ac:dyDescent="0.2">
      <c r="K342" s="293"/>
      <c r="L342" s="283"/>
      <c r="M342" s="289"/>
      <c r="N342" s="293"/>
      <c r="O342" s="290"/>
      <c r="P342" s="308"/>
    </row>
    <row r="343" spans="11:16" ht="18" customHeight="1" x14ac:dyDescent="0.2">
      <c r="K343" s="293"/>
      <c r="L343" s="283"/>
      <c r="M343" s="289"/>
      <c r="N343" s="293"/>
      <c r="O343" s="290"/>
      <c r="P343" s="308"/>
    </row>
    <row r="344" spans="11:16" ht="18" customHeight="1" x14ac:dyDescent="0.2">
      <c r="K344" s="293"/>
      <c r="L344" s="283"/>
      <c r="M344" s="289"/>
      <c r="N344" s="293"/>
      <c r="O344" s="290"/>
      <c r="P344" s="308"/>
    </row>
    <row r="345" spans="11:16" ht="18" customHeight="1" x14ac:dyDescent="0.2">
      <c r="K345" s="293"/>
      <c r="L345" s="283"/>
      <c r="M345" s="289"/>
      <c r="N345" s="293"/>
      <c r="O345" s="290"/>
      <c r="P345" s="308"/>
    </row>
    <row r="346" spans="11:16" ht="18" customHeight="1" x14ac:dyDescent="0.2">
      <c r="K346" s="293"/>
      <c r="L346" s="283"/>
      <c r="M346" s="289"/>
      <c r="N346" s="293"/>
      <c r="O346" s="290"/>
      <c r="P346" s="308"/>
    </row>
    <row r="347" spans="11:16" ht="18" customHeight="1" x14ac:dyDescent="0.2">
      <c r="K347" s="293"/>
      <c r="L347" s="283"/>
      <c r="M347" s="289"/>
      <c r="N347" s="293"/>
      <c r="O347" s="290"/>
      <c r="P347" s="308"/>
    </row>
    <row r="348" spans="11:16" ht="18" customHeight="1" x14ac:dyDescent="0.2">
      <c r="K348" s="293"/>
      <c r="L348" s="283"/>
      <c r="M348" s="289"/>
      <c r="N348" s="293"/>
      <c r="O348" s="290"/>
      <c r="P348" s="308"/>
    </row>
    <row r="349" spans="11:16" ht="18" customHeight="1" x14ac:dyDescent="0.2">
      <c r="K349" s="293"/>
      <c r="L349" s="283"/>
      <c r="M349" s="289"/>
      <c r="N349" s="293"/>
      <c r="O349" s="290"/>
      <c r="P349" s="308"/>
    </row>
    <row r="350" spans="11:16" ht="18" customHeight="1" x14ac:dyDescent="0.2">
      <c r="K350" s="293"/>
      <c r="L350" s="283"/>
      <c r="M350" s="289"/>
      <c r="N350" s="293"/>
      <c r="O350" s="290"/>
      <c r="P350" s="308"/>
    </row>
    <row r="351" spans="11:16" ht="18" customHeight="1" x14ac:dyDescent="0.2">
      <c r="K351" s="293"/>
      <c r="L351" s="283"/>
      <c r="M351" s="289"/>
      <c r="N351" s="293"/>
      <c r="O351" s="290"/>
      <c r="P351" s="308"/>
    </row>
    <row r="352" spans="11:16" ht="18" customHeight="1" x14ac:dyDescent="0.2">
      <c r="K352" s="293"/>
      <c r="L352" s="283"/>
      <c r="M352" s="289"/>
      <c r="N352" s="293"/>
      <c r="O352" s="290"/>
      <c r="P352" s="308"/>
    </row>
    <row r="353" spans="11:16" ht="18" customHeight="1" x14ac:dyDescent="0.2">
      <c r="K353" s="293"/>
      <c r="L353" s="283"/>
      <c r="M353" s="289"/>
      <c r="N353" s="293"/>
      <c r="O353" s="290"/>
      <c r="P353" s="308"/>
    </row>
    <row r="354" spans="11:16" ht="18" customHeight="1" x14ac:dyDescent="0.2">
      <c r="K354" s="293"/>
      <c r="L354" s="283"/>
      <c r="M354" s="289"/>
      <c r="N354" s="293"/>
      <c r="O354" s="290"/>
      <c r="P354" s="308"/>
    </row>
    <row r="355" spans="11:16" ht="18" customHeight="1" x14ac:dyDescent="0.2">
      <c r="K355" s="293"/>
      <c r="L355" s="283"/>
      <c r="M355" s="289"/>
      <c r="N355" s="293"/>
      <c r="O355" s="290"/>
      <c r="P355" s="308"/>
    </row>
    <row r="356" spans="11:16" ht="18" customHeight="1" x14ac:dyDescent="0.2">
      <c r="K356" s="293"/>
      <c r="L356" s="283"/>
      <c r="M356" s="289"/>
      <c r="N356" s="293"/>
      <c r="O356" s="290"/>
      <c r="P356" s="308"/>
    </row>
    <row r="357" spans="11:16" ht="18" customHeight="1" x14ac:dyDescent="0.2">
      <c r="K357" s="293"/>
      <c r="L357" s="283"/>
      <c r="M357" s="289"/>
      <c r="N357" s="293"/>
      <c r="O357" s="290"/>
      <c r="P357" s="308"/>
    </row>
    <row r="358" spans="11:16" ht="18" customHeight="1" x14ac:dyDescent="0.2">
      <c r="K358" s="293"/>
      <c r="L358" s="283"/>
      <c r="M358" s="289"/>
      <c r="N358" s="293"/>
      <c r="O358" s="290"/>
      <c r="P358" s="308"/>
    </row>
    <row r="359" spans="11:16" ht="18" customHeight="1" x14ac:dyDescent="0.2">
      <c r="K359" s="293"/>
      <c r="L359" s="283"/>
      <c r="M359" s="289"/>
      <c r="N359" s="293"/>
      <c r="O359" s="290"/>
      <c r="P359" s="308"/>
    </row>
    <row r="360" spans="11:16" ht="18" customHeight="1" x14ac:dyDescent="0.2">
      <c r="K360" s="293"/>
      <c r="L360" s="283"/>
      <c r="M360" s="289"/>
      <c r="N360" s="293"/>
      <c r="O360" s="290"/>
      <c r="P360" s="308"/>
    </row>
    <row r="361" spans="11:16" ht="18" customHeight="1" x14ac:dyDescent="0.2">
      <c r="K361" s="293"/>
      <c r="L361" s="283"/>
      <c r="M361" s="289"/>
      <c r="N361" s="293"/>
      <c r="O361" s="290"/>
      <c r="P361" s="308"/>
    </row>
    <row r="362" spans="11:16" ht="18" customHeight="1" x14ac:dyDescent="0.2">
      <c r="K362" s="293"/>
      <c r="L362" s="283"/>
      <c r="M362" s="289"/>
      <c r="N362" s="293"/>
      <c r="O362" s="290"/>
      <c r="P362" s="308"/>
    </row>
    <row r="363" spans="11:16" ht="18" customHeight="1" x14ac:dyDescent="0.2">
      <c r="K363" s="293"/>
      <c r="L363" s="283"/>
      <c r="M363" s="289"/>
      <c r="N363" s="293"/>
      <c r="O363" s="290"/>
      <c r="P363" s="308"/>
    </row>
    <row r="364" spans="11:16" ht="18" customHeight="1" x14ac:dyDescent="0.2">
      <c r="K364" s="293"/>
      <c r="L364" s="283"/>
      <c r="M364" s="289"/>
      <c r="N364" s="293"/>
      <c r="O364" s="290"/>
      <c r="P364" s="308"/>
    </row>
    <row r="365" spans="11:16" ht="18" customHeight="1" x14ac:dyDescent="0.2">
      <c r="K365" s="293"/>
      <c r="L365" s="283"/>
      <c r="M365" s="289"/>
      <c r="N365" s="293"/>
      <c r="O365" s="290"/>
      <c r="P365" s="308"/>
    </row>
    <row r="366" spans="11:16" ht="18" customHeight="1" x14ac:dyDescent="0.2">
      <c r="K366" s="293"/>
      <c r="L366" s="283"/>
      <c r="M366" s="289"/>
      <c r="N366" s="293"/>
      <c r="O366" s="290"/>
      <c r="P366" s="308"/>
    </row>
    <row r="367" spans="11:16" ht="18" customHeight="1" x14ac:dyDescent="0.2">
      <c r="K367" s="293"/>
      <c r="L367" s="283"/>
      <c r="M367" s="289"/>
      <c r="N367" s="293"/>
      <c r="O367" s="290"/>
      <c r="P367" s="308"/>
    </row>
    <row r="368" spans="11:16" ht="18" customHeight="1" x14ac:dyDescent="0.2">
      <c r="K368" s="293"/>
      <c r="L368" s="283"/>
      <c r="M368" s="289"/>
      <c r="N368" s="293"/>
      <c r="O368" s="290"/>
      <c r="P368" s="308"/>
    </row>
    <row r="369" spans="11:16" ht="18" customHeight="1" x14ac:dyDescent="0.2">
      <c r="K369" s="293"/>
      <c r="L369" s="283"/>
      <c r="M369" s="289"/>
      <c r="N369" s="293"/>
      <c r="O369" s="290"/>
      <c r="P369" s="308"/>
    </row>
    <row r="370" spans="11:16" ht="18" customHeight="1" x14ac:dyDescent="0.2">
      <c r="K370" s="293"/>
      <c r="L370" s="283"/>
      <c r="M370" s="289"/>
      <c r="N370" s="293"/>
      <c r="O370" s="290"/>
      <c r="P370" s="308"/>
    </row>
    <row r="371" spans="11:16" ht="18" customHeight="1" x14ac:dyDescent="0.2">
      <c r="K371" s="293"/>
      <c r="L371" s="283"/>
      <c r="M371" s="289"/>
      <c r="N371" s="293"/>
      <c r="O371" s="290"/>
      <c r="P371" s="308"/>
    </row>
    <row r="372" spans="11:16" ht="18" customHeight="1" x14ac:dyDescent="0.2">
      <c r="K372" s="293"/>
      <c r="L372" s="283"/>
      <c r="M372" s="289"/>
      <c r="N372" s="293"/>
      <c r="O372" s="290"/>
      <c r="P372" s="308"/>
    </row>
    <row r="373" spans="11:16" ht="18" customHeight="1" x14ac:dyDescent="0.2">
      <c r="K373" s="293"/>
      <c r="L373" s="283"/>
      <c r="M373" s="289"/>
      <c r="N373" s="293"/>
      <c r="O373" s="290"/>
      <c r="P373" s="308"/>
    </row>
    <row r="374" spans="11:16" ht="18" customHeight="1" x14ac:dyDescent="0.2">
      <c r="K374" s="293"/>
      <c r="L374" s="283"/>
      <c r="M374" s="289"/>
      <c r="N374" s="293"/>
      <c r="O374" s="290"/>
      <c r="P374" s="308"/>
    </row>
    <row r="375" spans="11:16" ht="18" customHeight="1" x14ac:dyDescent="0.2">
      <c r="K375" s="293"/>
      <c r="L375" s="283"/>
      <c r="M375" s="289"/>
      <c r="N375" s="293"/>
      <c r="O375" s="290"/>
      <c r="P375" s="308"/>
    </row>
    <row r="376" spans="11:16" ht="18" customHeight="1" x14ac:dyDescent="0.2">
      <c r="K376" s="293"/>
      <c r="L376" s="283"/>
      <c r="M376" s="289"/>
      <c r="N376" s="293"/>
      <c r="O376" s="290"/>
      <c r="P376" s="308"/>
    </row>
    <row r="377" spans="11:16" ht="18" customHeight="1" x14ac:dyDescent="0.2">
      <c r="K377" s="293"/>
      <c r="L377" s="283"/>
      <c r="M377" s="289"/>
      <c r="N377" s="293"/>
      <c r="O377" s="290"/>
      <c r="P377" s="308"/>
    </row>
    <row r="378" spans="11:16" ht="18" customHeight="1" x14ac:dyDescent="0.2">
      <c r="K378" s="293"/>
      <c r="L378" s="283"/>
      <c r="M378" s="289"/>
      <c r="N378" s="293"/>
      <c r="O378" s="290"/>
      <c r="P378" s="308"/>
    </row>
    <row r="379" spans="11:16" ht="18" customHeight="1" x14ac:dyDescent="0.2">
      <c r="K379" s="293"/>
      <c r="L379" s="283"/>
      <c r="M379" s="289"/>
      <c r="N379" s="293"/>
      <c r="O379" s="290"/>
      <c r="P379" s="308"/>
    </row>
    <row r="380" spans="11:16" ht="18" customHeight="1" x14ac:dyDescent="0.2">
      <c r="K380" s="293"/>
      <c r="L380" s="283"/>
      <c r="M380" s="289"/>
      <c r="N380" s="293"/>
      <c r="O380" s="290"/>
      <c r="P380" s="308"/>
    </row>
    <row r="381" spans="11:16" ht="18" customHeight="1" x14ac:dyDescent="0.2">
      <c r="K381" s="293"/>
      <c r="L381" s="283"/>
      <c r="M381" s="289"/>
      <c r="N381" s="293"/>
      <c r="O381" s="290"/>
      <c r="P381" s="308"/>
    </row>
    <row r="382" spans="11:16" ht="18" customHeight="1" x14ac:dyDescent="0.2">
      <c r="K382" s="293"/>
      <c r="L382" s="283"/>
      <c r="M382" s="289"/>
      <c r="N382" s="293"/>
      <c r="O382" s="290"/>
      <c r="P382" s="308"/>
    </row>
    <row r="383" spans="11:16" ht="18" customHeight="1" x14ac:dyDescent="0.2">
      <c r="K383" s="293"/>
      <c r="L383" s="283"/>
      <c r="M383" s="289"/>
      <c r="N383" s="293"/>
      <c r="O383" s="290"/>
      <c r="P383" s="308"/>
    </row>
    <row r="384" spans="11:16" ht="18" customHeight="1" x14ac:dyDescent="0.2">
      <c r="K384" s="293"/>
      <c r="L384" s="283"/>
      <c r="M384" s="289"/>
      <c r="N384" s="293"/>
      <c r="O384" s="290"/>
      <c r="P384" s="308"/>
    </row>
    <row r="385" spans="11:16" ht="18" customHeight="1" x14ac:dyDescent="0.2">
      <c r="K385" s="293"/>
      <c r="L385" s="283"/>
      <c r="M385" s="289"/>
      <c r="N385" s="293"/>
      <c r="O385" s="290"/>
      <c r="P385" s="308"/>
    </row>
    <row r="386" spans="11:16" ht="18" customHeight="1" x14ac:dyDescent="0.2">
      <c r="K386" s="293"/>
      <c r="L386" s="283"/>
      <c r="M386" s="289"/>
      <c r="N386" s="293"/>
      <c r="O386" s="290"/>
      <c r="P386" s="308"/>
    </row>
    <row r="387" spans="11:16" ht="18" customHeight="1" x14ac:dyDescent="0.2">
      <c r="K387" s="293"/>
      <c r="L387" s="283"/>
      <c r="M387" s="289"/>
      <c r="N387" s="293"/>
      <c r="O387" s="290"/>
      <c r="P387" s="308"/>
    </row>
    <row r="388" spans="11:16" ht="18" customHeight="1" x14ac:dyDescent="0.2">
      <c r="K388" s="293"/>
      <c r="L388" s="283"/>
      <c r="M388" s="289"/>
      <c r="N388" s="293"/>
      <c r="O388" s="290"/>
      <c r="P388" s="308"/>
    </row>
    <row r="389" spans="11:16" ht="18" customHeight="1" x14ac:dyDescent="0.2">
      <c r="K389" s="293"/>
      <c r="L389" s="283"/>
      <c r="M389" s="289"/>
      <c r="N389" s="293"/>
      <c r="O389" s="290"/>
      <c r="P389" s="308"/>
    </row>
    <row r="390" spans="11:16" ht="18" customHeight="1" x14ac:dyDescent="0.2">
      <c r="K390" s="293"/>
      <c r="L390" s="283"/>
      <c r="M390" s="289"/>
      <c r="N390" s="293"/>
      <c r="O390" s="290"/>
      <c r="P390" s="308"/>
    </row>
    <row r="391" spans="11:16" ht="18" customHeight="1" x14ac:dyDescent="0.2">
      <c r="K391" s="293"/>
      <c r="L391" s="283"/>
      <c r="M391" s="289"/>
      <c r="N391" s="293"/>
      <c r="O391" s="290"/>
      <c r="P391" s="308"/>
    </row>
    <row r="392" spans="11:16" ht="18" customHeight="1" x14ac:dyDescent="0.2">
      <c r="K392" s="293"/>
      <c r="L392" s="283"/>
      <c r="M392" s="289"/>
      <c r="N392" s="293"/>
      <c r="O392" s="290"/>
      <c r="P392" s="308"/>
    </row>
    <row r="393" spans="11:16" ht="18" customHeight="1" x14ac:dyDescent="0.2">
      <c r="K393" s="293"/>
      <c r="L393" s="283"/>
      <c r="M393" s="289"/>
      <c r="N393" s="293"/>
      <c r="O393" s="290"/>
      <c r="P393" s="308"/>
    </row>
    <row r="394" spans="11:16" ht="18" customHeight="1" x14ac:dyDescent="0.2">
      <c r="K394" s="293"/>
      <c r="L394" s="283"/>
      <c r="M394" s="289"/>
      <c r="N394" s="293"/>
      <c r="O394" s="290"/>
      <c r="P394" s="308"/>
    </row>
    <row r="395" spans="11:16" ht="18" customHeight="1" x14ac:dyDescent="0.2">
      <c r="K395" s="293"/>
      <c r="L395" s="283"/>
      <c r="M395" s="289"/>
      <c r="N395" s="293"/>
      <c r="O395" s="290"/>
      <c r="P395" s="308"/>
    </row>
    <row r="396" spans="11:16" ht="18" customHeight="1" x14ac:dyDescent="0.2">
      <c r="K396" s="293"/>
      <c r="L396" s="283"/>
      <c r="M396" s="289"/>
      <c r="N396" s="293"/>
      <c r="O396" s="290"/>
      <c r="P396" s="308"/>
    </row>
    <row r="397" spans="11:16" ht="18" customHeight="1" x14ac:dyDescent="0.2">
      <c r="K397" s="293"/>
      <c r="L397" s="283"/>
      <c r="M397" s="289"/>
      <c r="N397" s="293"/>
      <c r="O397" s="290"/>
      <c r="P397" s="308"/>
    </row>
    <row r="398" spans="11:16" ht="18" customHeight="1" x14ac:dyDescent="0.2">
      <c r="K398" s="293"/>
      <c r="L398" s="283"/>
      <c r="M398" s="289"/>
      <c r="N398" s="293"/>
      <c r="O398" s="290"/>
      <c r="P398" s="308"/>
    </row>
    <row r="399" spans="11:16" ht="18" customHeight="1" x14ac:dyDescent="0.2">
      <c r="K399" s="293"/>
      <c r="L399" s="283"/>
      <c r="M399" s="289"/>
      <c r="N399" s="293"/>
      <c r="O399" s="290"/>
      <c r="P399" s="308"/>
    </row>
    <row r="400" spans="11:16" ht="18" customHeight="1" x14ac:dyDescent="0.2">
      <c r="K400" s="293"/>
      <c r="L400" s="283"/>
      <c r="M400" s="289"/>
      <c r="N400" s="293"/>
      <c r="O400" s="290"/>
      <c r="P400" s="308"/>
    </row>
    <row r="401" spans="11:16" ht="18" customHeight="1" x14ac:dyDescent="0.2">
      <c r="K401" s="293"/>
      <c r="L401" s="283"/>
      <c r="M401" s="289"/>
      <c r="N401" s="293"/>
      <c r="O401" s="290"/>
      <c r="P401" s="308"/>
    </row>
    <row r="402" spans="11:16" ht="18" customHeight="1" x14ac:dyDescent="0.2">
      <c r="K402" s="293"/>
      <c r="L402" s="283"/>
      <c r="M402" s="289"/>
      <c r="N402" s="293"/>
      <c r="O402" s="290"/>
      <c r="P402" s="308"/>
    </row>
    <row r="403" spans="11:16" ht="18" customHeight="1" x14ac:dyDescent="0.2">
      <c r="K403" s="293"/>
      <c r="L403" s="283"/>
      <c r="M403" s="289"/>
      <c r="N403" s="293"/>
      <c r="O403" s="290"/>
      <c r="P403" s="308"/>
    </row>
    <row r="404" spans="11:16" ht="18" customHeight="1" x14ac:dyDescent="0.2">
      <c r="K404" s="293"/>
      <c r="L404" s="283"/>
      <c r="M404" s="289"/>
      <c r="N404" s="293"/>
      <c r="O404" s="290"/>
      <c r="P404" s="308"/>
    </row>
    <row r="405" spans="11:16" ht="18" customHeight="1" x14ac:dyDescent="0.2">
      <c r="K405" s="293"/>
      <c r="L405" s="283"/>
      <c r="M405" s="289"/>
      <c r="N405" s="293"/>
      <c r="O405" s="290"/>
      <c r="P405" s="308"/>
    </row>
    <row r="406" spans="11:16" ht="18" customHeight="1" x14ac:dyDescent="0.2">
      <c r="K406" s="293"/>
      <c r="L406" s="283"/>
      <c r="M406" s="289"/>
      <c r="N406" s="293"/>
      <c r="O406" s="290"/>
      <c r="P406" s="308"/>
    </row>
    <row r="407" spans="11:16" ht="18" customHeight="1" x14ac:dyDescent="0.2">
      <c r="K407" s="293"/>
      <c r="L407" s="283"/>
      <c r="M407" s="289"/>
      <c r="N407" s="293"/>
      <c r="O407" s="290"/>
      <c r="P407" s="308"/>
    </row>
    <row r="408" spans="11:16" ht="18" customHeight="1" x14ac:dyDescent="0.2">
      <c r="K408" s="293"/>
      <c r="L408" s="283"/>
      <c r="M408" s="289"/>
      <c r="N408" s="293"/>
      <c r="O408" s="290"/>
      <c r="P408" s="308"/>
    </row>
    <row r="409" spans="11:16" ht="18" customHeight="1" x14ac:dyDescent="0.2">
      <c r="K409" s="293"/>
      <c r="L409" s="283"/>
      <c r="M409" s="289"/>
      <c r="N409" s="293"/>
      <c r="O409" s="290"/>
      <c r="P409" s="308"/>
    </row>
    <row r="410" spans="11:16" ht="18" customHeight="1" x14ac:dyDescent="0.2">
      <c r="K410" s="293"/>
      <c r="L410" s="283"/>
      <c r="M410" s="289"/>
      <c r="N410" s="293"/>
      <c r="O410" s="290"/>
      <c r="P410" s="308"/>
    </row>
    <row r="411" spans="11:16" ht="18" customHeight="1" x14ac:dyDescent="0.2">
      <c r="K411" s="293"/>
      <c r="L411" s="283"/>
      <c r="M411" s="289"/>
      <c r="N411" s="293"/>
      <c r="O411" s="290"/>
      <c r="P411" s="308"/>
    </row>
    <row r="412" spans="11:16" ht="18" customHeight="1" x14ac:dyDescent="0.2">
      <c r="K412" s="293"/>
      <c r="L412" s="283"/>
      <c r="M412" s="289"/>
      <c r="N412" s="293"/>
      <c r="O412" s="290"/>
      <c r="P412" s="308"/>
    </row>
    <row r="413" spans="11:16" ht="18" customHeight="1" x14ac:dyDescent="0.2">
      <c r="K413" s="293"/>
      <c r="L413" s="283"/>
      <c r="M413" s="289"/>
      <c r="N413" s="293"/>
      <c r="O413" s="290"/>
      <c r="P413" s="308"/>
    </row>
    <row r="414" spans="11:16" ht="18" customHeight="1" x14ac:dyDescent="0.2">
      <c r="K414" s="293"/>
      <c r="L414" s="283"/>
      <c r="M414" s="289"/>
      <c r="N414" s="293"/>
      <c r="O414" s="290"/>
      <c r="P414" s="308"/>
    </row>
    <row r="415" spans="11:16" ht="18" customHeight="1" x14ac:dyDescent="0.2">
      <c r="K415" s="293"/>
      <c r="L415" s="283"/>
      <c r="M415" s="289"/>
      <c r="N415" s="293"/>
      <c r="O415" s="290"/>
      <c r="P415" s="308"/>
    </row>
    <row r="416" spans="11:16" ht="18" customHeight="1" x14ac:dyDescent="0.2">
      <c r="K416" s="293"/>
      <c r="L416" s="283"/>
      <c r="M416" s="289"/>
      <c r="N416" s="293"/>
      <c r="O416" s="290"/>
      <c r="P416" s="308"/>
    </row>
    <row r="417" spans="11:16" ht="18" customHeight="1" x14ac:dyDescent="0.2">
      <c r="K417" s="293"/>
      <c r="L417" s="283"/>
      <c r="M417" s="289"/>
      <c r="N417" s="293"/>
      <c r="O417" s="290"/>
      <c r="P417" s="308"/>
    </row>
    <row r="418" spans="11:16" ht="18" customHeight="1" x14ac:dyDescent="0.2">
      <c r="K418" s="293"/>
      <c r="L418" s="283"/>
      <c r="M418" s="289"/>
      <c r="N418" s="293"/>
      <c r="O418" s="290"/>
      <c r="P418" s="308"/>
    </row>
    <row r="419" spans="11:16" ht="18" customHeight="1" x14ac:dyDescent="0.2">
      <c r="K419" s="293"/>
      <c r="L419" s="283"/>
      <c r="M419" s="289"/>
      <c r="N419" s="293"/>
      <c r="O419" s="290"/>
      <c r="P419" s="308"/>
    </row>
    <row r="420" spans="11:16" ht="18" customHeight="1" x14ac:dyDescent="0.2">
      <c r="K420" s="293"/>
      <c r="L420" s="283"/>
      <c r="M420" s="289"/>
      <c r="N420" s="293"/>
      <c r="O420" s="290"/>
      <c r="P420" s="308"/>
    </row>
    <row r="421" spans="11:16" ht="18" customHeight="1" x14ac:dyDescent="0.2">
      <c r="K421" s="293"/>
      <c r="L421" s="283"/>
      <c r="M421" s="289"/>
      <c r="N421" s="293"/>
      <c r="O421" s="290"/>
      <c r="P421" s="308"/>
    </row>
  </sheetData>
  <mergeCells count="9">
    <mergeCell ref="A55:H55"/>
    <mergeCell ref="A14:H14"/>
    <mergeCell ref="A23:H23"/>
    <mergeCell ref="A32:H32"/>
    <mergeCell ref="A57:E57"/>
    <mergeCell ref="A44:H44"/>
    <mergeCell ref="A53:H53"/>
    <mergeCell ref="A33:H33"/>
    <mergeCell ref="A54:H54"/>
  </mergeCells>
  <phoneticPr fontId="3"/>
  <pageMargins left="0.70866141732283472" right="0.70866141732283472" top="0.74803149606299213" bottom="0.74803149606299213" header="0.31496062992125984" footer="0.31496062992125984"/>
  <pageSetup paperSize="9" scale="71" fitToWidth="2" orientation="portrait" r:id="rId1"/>
  <headerFooter>
    <oddHeader>&amp;R証憑一覧</oddHeader>
    <oddFooter>&amp;C&amp;P/&amp;N</oddFooter>
  </headerFooter>
  <colBreaks count="1" manualBreakCount="1">
    <brk id="9" max="5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476"/>
  <sheetViews>
    <sheetView view="pageBreakPreview" zoomScaleNormal="100" zoomScaleSheetLayoutView="100" workbookViewId="0"/>
  </sheetViews>
  <sheetFormatPr defaultColWidth="9" defaultRowHeight="18" customHeight="1" x14ac:dyDescent="0.2"/>
  <cols>
    <col min="1" max="1" width="11.21875" style="127" bestFit="1" customWidth="1"/>
    <col min="2" max="2" width="5.6640625" style="128" customWidth="1"/>
    <col min="3" max="3" width="9.77734375" style="128" bestFit="1" customWidth="1"/>
    <col min="4" max="4" width="16.33203125" style="128" bestFit="1" customWidth="1"/>
    <col min="5" max="5" width="31.88671875" style="129" customWidth="1"/>
    <col min="6" max="6" width="15" style="130" bestFit="1" customWidth="1"/>
    <col min="7" max="7" width="5.77734375" style="130" customWidth="1"/>
    <col min="8" max="8" width="8" style="130" customWidth="1"/>
    <col min="9" max="9" width="13.6640625" style="130" customWidth="1"/>
    <col min="10" max="10" width="5.77734375" style="130" customWidth="1"/>
    <col min="11" max="11" width="8" style="130" customWidth="1"/>
    <col min="12" max="12" width="16.77734375" style="128" bestFit="1" customWidth="1"/>
    <col min="13" max="13" width="2.21875" style="128" customWidth="1"/>
    <col min="14" max="14" width="14.6640625" style="128" customWidth="1"/>
    <col min="15" max="15" width="23.21875" style="129" customWidth="1"/>
    <col min="16" max="17" width="8" style="128" customWidth="1"/>
    <col min="18" max="18" width="13.6640625" style="128" customWidth="1"/>
    <col min="19" max="20" width="8" style="128" customWidth="1"/>
    <col min="21" max="21" width="16.6640625" style="128" customWidth="1"/>
    <col min="22" max="22" width="12.109375" style="128" customWidth="1"/>
    <col min="23" max="23" width="21.44140625" style="128" customWidth="1"/>
    <col min="24" max="16384" width="9" style="128"/>
  </cols>
  <sheetData>
    <row r="1" spans="1:23" ht="18" customHeight="1" x14ac:dyDescent="0.2">
      <c r="L1" s="131">
        <f>'証憑一覧表　表紙'!C10</f>
        <v>0</v>
      </c>
    </row>
    <row r="2" spans="1:23" ht="18" customHeight="1" x14ac:dyDescent="0.2">
      <c r="L2" s="131">
        <f>'証憑一覧表　表紙'!C14</f>
        <v>0</v>
      </c>
    </row>
    <row r="3" spans="1:23" ht="18" customHeight="1" x14ac:dyDescent="0.2">
      <c r="L3" s="131">
        <f>'証憑一覧表　表紙'!C18</f>
        <v>0</v>
      </c>
      <c r="O3" s="128"/>
    </row>
    <row r="4" spans="1:23" ht="18" customHeight="1" x14ac:dyDescent="0.2">
      <c r="A4" s="128" t="s">
        <v>187</v>
      </c>
      <c r="L4" s="291" t="s">
        <v>272</v>
      </c>
      <c r="N4" s="156" t="s">
        <v>251</v>
      </c>
      <c r="O4" s="237">
        <f>収支報告書!H10</f>
        <v>44927</v>
      </c>
      <c r="Q4" s="266" t="s">
        <v>265</v>
      </c>
    </row>
    <row r="5" spans="1:23" ht="18" customHeight="1" x14ac:dyDescent="0.2">
      <c r="M5" s="276"/>
      <c r="N5" s="156" t="s">
        <v>252</v>
      </c>
      <c r="O5" s="237">
        <f>収支報告書!J10</f>
        <v>44985</v>
      </c>
    </row>
    <row r="6" spans="1:23" ht="18" customHeight="1" x14ac:dyDescent="0.2">
      <c r="A6" s="156" t="s">
        <v>45</v>
      </c>
      <c r="B6" s="176" t="s">
        <v>137</v>
      </c>
      <c r="C6" s="157"/>
      <c r="D6" s="157"/>
      <c r="E6" s="157"/>
      <c r="F6" s="158"/>
      <c r="G6" s="133"/>
      <c r="H6" s="133"/>
      <c r="I6" s="238"/>
      <c r="J6" s="238"/>
      <c r="K6" s="238"/>
      <c r="L6" s="159"/>
      <c r="N6" s="346" t="s">
        <v>249</v>
      </c>
      <c r="O6" s="348" t="s">
        <v>250</v>
      </c>
      <c r="P6" s="350" t="s">
        <v>258</v>
      </c>
      <c r="Q6" s="344" t="s">
        <v>260</v>
      </c>
      <c r="R6" s="344" t="s">
        <v>262</v>
      </c>
      <c r="S6" s="344" t="s">
        <v>259</v>
      </c>
      <c r="T6" s="344" t="s">
        <v>260</v>
      </c>
      <c r="U6" s="344" t="s">
        <v>263</v>
      </c>
      <c r="V6" s="344" t="s">
        <v>264</v>
      </c>
      <c r="W6" s="342" t="s">
        <v>250</v>
      </c>
    </row>
    <row r="7" spans="1:23" s="138" customFormat="1" ht="36" customHeight="1" x14ac:dyDescent="0.2">
      <c r="A7" s="134" t="s">
        <v>9</v>
      </c>
      <c r="B7" s="216" t="s">
        <v>0</v>
      </c>
      <c r="C7" s="135" t="s">
        <v>1</v>
      </c>
      <c r="D7" s="135" t="s">
        <v>5</v>
      </c>
      <c r="E7" s="135" t="s">
        <v>2</v>
      </c>
      <c r="F7" s="136" t="s">
        <v>19</v>
      </c>
      <c r="G7" s="259" t="s">
        <v>271</v>
      </c>
      <c r="H7" s="277" t="s">
        <v>258</v>
      </c>
      <c r="I7" s="262" t="s">
        <v>19</v>
      </c>
      <c r="J7" s="278" t="s">
        <v>257</v>
      </c>
      <c r="K7" s="279" t="s">
        <v>259</v>
      </c>
      <c r="L7" s="137" t="s">
        <v>46</v>
      </c>
      <c r="M7" s="128"/>
      <c r="N7" s="347"/>
      <c r="O7" s="349"/>
      <c r="P7" s="351"/>
      <c r="Q7" s="345"/>
      <c r="R7" s="345"/>
      <c r="S7" s="345"/>
      <c r="T7" s="345"/>
      <c r="U7" s="345"/>
      <c r="V7" s="345"/>
      <c r="W7" s="343"/>
    </row>
    <row r="8" spans="1:23" ht="18" customHeight="1" x14ac:dyDescent="0.2">
      <c r="A8" s="139" t="s">
        <v>56</v>
      </c>
      <c r="B8" s="217">
        <v>1</v>
      </c>
      <c r="C8" s="141"/>
      <c r="D8" s="233">
        <v>44953</v>
      </c>
      <c r="E8" s="142"/>
      <c r="F8" s="264">
        <v>500</v>
      </c>
      <c r="G8" s="267" t="s">
        <v>269</v>
      </c>
      <c r="H8" s="268">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620.91999999999996</v>
      </c>
      <c r="I8" s="314">
        <f>ROUNDDOWN(F8/H8,2)</f>
        <v>0.8</v>
      </c>
      <c r="J8" s="263" t="s">
        <v>256</v>
      </c>
      <c r="K8" s="280">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130.72999999999999</v>
      </c>
      <c r="L8" s="265">
        <f>ROUNDDOWN(K8*I8,0)</f>
        <v>104</v>
      </c>
      <c r="M8" s="138"/>
      <c r="N8" s="274" t="str">
        <f>IF(D8="","",IF(AND($O$4&lt;=D8,$O$5&gt;=D8),"○","×"))</f>
        <v>○</v>
      </c>
      <c r="O8" s="257"/>
      <c r="P8" s="268">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620.91999999999996</v>
      </c>
      <c r="Q8" s="269" t="str">
        <f>IF(F8="","",IF(H8=P8,"〇","×"))</f>
        <v>〇</v>
      </c>
      <c r="R8" s="270">
        <f>IF(F8="","",ROUNDDOWN(F8/P8,2))</f>
        <v>0.8</v>
      </c>
      <c r="S8" s="268">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130.72999999999999</v>
      </c>
      <c r="T8" s="269" t="str">
        <f>IF(I8="","",IF(K8=S8,"〇","×"))</f>
        <v>〇</v>
      </c>
      <c r="U8" s="271">
        <f>IF(F8="","",IF(I8="",ROUNDDOWN(F8*P8,0),ROUNDDOWN(R8*S8,0)))</f>
        <v>104</v>
      </c>
      <c r="V8" s="272">
        <f>IF(F8="","",L8-U8)</f>
        <v>0</v>
      </c>
      <c r="W8" s="258"/>
    </row>
    <row r="9" spans="1:23" ht="18" customHeight="1" x14ac:dyDescent="0.2">
      <c r="A9" s="139" t="s">
        <v>56</v>
      </c>
      <c r="B9" s="217">
        <v>2</v>
      </c>
      <c r="C9" s="146"/>
      <c r="D9" s="146"/>
      <c r="E9" s="148"/>
      <c r="F9" s="149"/>
      <c r="G9" s="255"/>
      <c r="H9" s="268"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I9" s="253"/>
      <c r="J9" s="253"/>
      <c r="K9" s="280"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L9" s="151"/>
      <c r="M9" s="144"/>
      <c r="N9" s="274" t="str">
        <f>IF(D9="","",IF(AND($O$4&lt;=D9,$O$5&gt;=D9),"○","×"))</f>
        <v/>
      </c>
      <c r="O9" s="257"/>
      <c r="P9" s="268"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Q9" s="269" t="str">
        <f>IF(F9="","",IF(H9=P9,"〇","×"))</f>
        <v/>
      </c>
      <c r="R9" s="270" t="str">
        <f>IF(F9="","",ROUNDDOWN(F9/P9,2))</f>
        <v/>
      </c>
      <c r="S9" s="268"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T9" s="269" t="str">
        <f>IF(I9="","",IF(K9=S9,"〇","×"))</f>
        <v/>
      </c>
      <c r="U9" s="271" t="str">
        <f>IF(F9="","",IF(I9="",ROUNDDOWN(F9*P9,0),ROUNDDOWN(R9*S9,0)))</f>
        <v/>
      </c>
      <c r="V9" s="272" t="str">
        <f>IF(F9="","",L9-U9)</f>
        <v/>
      </c>
      <c r="W9" s="258"/>
    </row>
    <row r="10" spans="1:23" ht="18" customHeight="1" thickBot="1" x14ac:dyDescent="0.25">
      <c r="A10" s="336" t="s">
        <v>198</v>
      </c>
      <c r="B10" s="337"/>
      <c r="C10" s="337"/>
      <c r="D10" s="337"/>
      <c r="E10" s="337"/>
      <c r="F10" s="337"/>
      <c r="G10" s="337"/>
      <c r="H10" s="337"/>
      <c r="I10" s="337"/>
      <c r="J10" s="337"/>
      <c r="K10" s="337"/>
      <c r="L10" s="160">
        <f>SUM(L8:L9)</f>
        <v>104</v>
      </c>
      <c r="M10" s="144"/>
      <c r="O10" s="128"/>
    </row>
    <row r="11" spans="1:23" ht="18" customHeight="1" thickTop="1" x14ac:dyDescent="0.2">
      <c r="C11" s="127"/>
      <c r="D11" s="127"/>
      <c r="E11" s="153"/>
      <c r="F11" s="154"/>
      <c r="G11" s="154"/>
      <c r="H11" s="154"/>
      <c r="I11" s="154"/>
      <c r="J11" s="154"/>
      <c r="K11" s="154"/>
      <c r="L11" s="154"/>
      <c r="M11" s="144"/>
      <c r="O11" s="128"/>
    </row>
    <row r="12" spans="1:23" ht="18" customHeight="1" x14ac:dyDescent="0.2">
      <c r="A12" s="339" t="s">
        <v>20</v>
      </c>
      <c r="B12" s="339"/>
      <c r="C12" s="339"/>
      <c r="D12" s="339"/>
      <c r="E12" s="339"/>
      <c r="G12" s="129"/>
      <c r="H12" s="129"/>
      <c r="I12" s="129"/>
      <c r="J12" s="129"/>
      <c r="K12" s="129"/>
      <c r="L12" s="129"/>
      <c r="M12" s="144"/>
      <c r="O12" s="128"/>
    </row>
    <row r="13" spans="1:23" ht="18" customHeight="1" x14ac:dyDescent="0.2">
      <c r="G13" s="129"/>
      <c r="H13" s="129"/>
      <c r="I13" s="129"/>
      <c r="J13" s="129"/>
      <c r="K13" s="129"/>
      <c r="L13" s="129"/>
      <c r="M13" s="144"/>
      <c r="O13" s="128"/>
    </row>
    <row r="14" spans="1:23" ht="18" customHeight="1" x14ac:dyDescent="0.2">
      <c r="G14" s="129"/>
      <c r="H14" s="129"/>
      <c r="I14" s="129"/>
      <c r="J14" s="129"/>
      <c r="K14" s="129"/>
      <c r="L14" s="129"/>
      <c r="O14" s="128"/>
    </row>
    <row r="15" spans="1:23" ht="18" customHeight="1" x14ac:dyDescent="0.2">
      <c r="G15" s="129"/>
      <c r="H15" s="129"/>
      <c r="I15" s="129"/>
      <c r="J15" s="129"/>
      <c r="K15" s="129"/>
      <c r="L15" s="129"/>
      <c r="O15" s="128"/>
    </row>
    <row r="16" spans="1:23" ht="18" customHeight="1" x14ac:dyDescent="0.2">
      <c r="G16" s="129"/>
      <c r="H16" s="129"/>
      <c r="I16" s="129"/>
      <c r="J16" s="129"/>
      <c r="K16" s="129"/>
      <c r="L16" s="129"/>
      <c r="O16" s="128"/>
    </row>
    <row r="17" spans="7:15" ht="18" customHeight="1" x14ac:dyDescent="0.2">
      <c r="G17" s="129"/>
      <c r="H17" s="129"/>
      <c r="I17" s="129"/>
      <c r="J17" s="129"/>
      <c r="K17" s="129"/>
      <c r="L17" s="129"/>
      <c r="O17" s="128"/>
    </row>
    <row r="18" spans="7:15" ht="18" customHeight="1" x14ac:dyDescent="0.2">
      <c r="G18" s="129"/>
      <c r="H18" s="129"/>
      <c r="I18" s="129"/>
      <c r="J18" s="129"/>
      <c r="K18" s="129"/>
      <c r="L18" s="129"/>
      <c r="O18" s="128"/>
    </row>
    <row r="19" spans="7:15" ht="18" customHeight="1" x14ac:dyDescent="0.2">
      <c r="G19" s="129"/>
      <c r="H19" s="129"/>
      <c r="I19" s="129"/>
      <c r="J19" s="129"/>
      <c r="K19" s="129"/>
      <c r="L19" s="129"/>
      <c r="O19" s="128"/>
    </row>
    <row r="20" spans="7:15" ht="18" customHeight="1" x14ac:dyDescent="0.2">
      <c r="G20" s="129"/>
      <c r="H20" s="129"/>
      <c r="I20" s="129"/>
      <c r="J20" s="129"/>
      <c r="K20" s="129"/>
      <c r="L20" s="129"/>
      <c r="O20" s="128"/>
    </row>
    <row r="21" spans="7:15" ht="18" customHeight="1" x14ac:dyDescent="0.2">
      <c r="G21" s="129"/>
      <c r="H21" s="129"/>
      <c r="I21" s="129"/>
      <c r="J21" s="129"/>
      <c r="K21" s="129"/>
      <c r="L21" s="129"/>
      <c r="O21" s="128"/>
    </row>
    <row r="22" spans="7:15" ht="18" customHeight="1" x14ac:dyDescent="0.2">
      <c r="G22" s="129"/>
      <c r="H22" s="129"/>
      <c r="I22" s="129"/>
      <c r="J22" s="129"/>
      <c r="K22" s="129"/>
      <c r="L22" s="129"/>
      <c r="O22" s="128"/>
    </row>
    <row r="23" spans="7:15" ht="18" customHeight="1" x14ac:dyDescent="0.2">
      <c r="G23" s="129"/>
      <c r="H23" s="129"/>
      <c r="I23" s="129"/>
      <c r="J23" s="129"/>
      <c r="K23" s="129"/>
      <c r="L23" s="129"/>
      <c r="O23" s="128"/>
    </row>
    <row r="24" spans="7:15" ht="18" customHeight="1" x14ac:dyDescent="0.2">
      <c r="G24" s="129"/>
      <c r="H24" s="129"/>
      <c r="I24" s="129"/>
      <c r="J24" s="129"/>
      <c r="K24" s="129"/>
      <c r="L24" s="129"/>
      <c r="O24" s="128"/>
    </row>
    <row r="25" spans="7:15" ht="18" customHeight="1" x14ac:dyDescent="0.2">
      <c r="G25" s="129"/>
      <c r="H25" s="129"/>
      <c r="I25" s="129"/>
      <c r="J25" s="129"/>
      <c r="K25" s="129"/>
      <c r="L25" s="129"/>
      <c r="O25" s="128"/>
    </row>
    <row r="26" spans="7:15" ht="18" customHeight="1" x14ac:dyDescent="0.2">
      <c r="G26" s="129"/>
      <c r="H26" s="129"/>
      <c r="I26" s="129"/>
      <c r="J26" s="129"/>
      <c r="K26" s="129"/>
      <c r="L26" s="129"/>
      <c r="O26" s="128"/>
    </row>
    <row r="27" spans="7:15" ht="18" customHeight="1" x14ac:dyDescent="0.2">
      <c r="G27" s="129"/>
      <c r="H27" s="129"/>
      <c r="I27" s="129"/>
      <c r="J27" s="129"/>
      <c r="K27" s="129"/>
      <c r="L27" s="129"/>
      <c r="O27" s="128"/>
    </row>
    <row r="28" spans="7:15" ht="18" customHeight="1" x14ac:dyDescent="0.2">
      <c r="G28" s="129"/>
      <c r="H28" s="129"/>
      <c r="I28" s="129"/>
      <c r="J28" s="129"/>
      <c r="K28" s="129"/>
      <c r="L28" s="129"/>
      <c r="O28" s="128"/>
    </row>
    <row r="29" spans="7:15" ht="18" customHeight="1" x14ac:dyDescent="0.2">
      <c r="G29" s="129"/>
      <c r="H29" s="129"/>
      <c r="I29" s="129"/>
      <c r="J29" s="129"/>
      <c r="K29" s="129"/>
      <c r="L29" s="129"/>
      <c r="O29" s="128"/>
    </row>
    <row r="30" spans="7:15" ht="18" customHeight="1" x14ac:dyDescent="0.2">
      <c r="G30" s="129"/>
      <c r="H30" s="129"/>
      <c r="I30" s="129"/>
      <c r="J30" s="129"/>
      <c r="K30" s="129"/>
      <c r="L30" s="129"/>
      <c r="O30" s="128"/>
    </row>
    <row r="31" spans="7:15" ht="18" customHeight="1" x14ac:dyDescent="0.2">
      <c r="G31" s="129"/>
      <c r="H31" s="129"/>
      <c r="I31" s="129"/>
      <c r="J31" s="129"/>
      <c r="K31" s="129"/>
      <c r="L31" s="129"/>
      <c r="O31" s="128"/>
    </row>
    <row r="32" spans="7:15" ht="18" customHeight="1" x14ac:dyDescent="0.2">
      <c r="G32" s="129"/>
      <c r="H32" s="129"/>
      <c r="I32" s="129"/>
      <c r="J32" s="129"/>
      <c r="K32" s="129"/>
      <c r="L32" s="129"/>
      <c r="M32" s="138"/>
      <c r="O32" s="128"/>
    </row>
    <row r="33" spans="7:15" ht="18" customHeight="1" x14ac:dyDescent="0.2">
      <c r="G33" s="129"/>
      <c r="H33" s="129"/>
      <c r="I33" s="129"/>
      <c r="J33" s="129"/>
      <c r="K33" s="129"/>
      <c r="L33" s="129"/>
      <c r="M33" s="144"/>
      <c r="O33" s="128"/>
    </row>
    <row r="34" spans="7:15" ht="18" customHeight="1" x14ac:dyDescent="0.2">
      <c r="G34" s="129"/>
      <c r="H34" s="129"/>
      <c r="I34" s="129"/>
      <c r="J34" s="129"/>
      <c r="K34" s="129"/>
      <c r="L34" s="129"/>
      <c r="M34" s="144"/>
      <c r="O34" s="128"/>
    </row>
    <row r="35" spans="7:15" ht="18" customHeight="1" x14ac:dyDescent="0.2">
      <c r="G35" s="129"/>
      <c r="H35" s="129"/>
      <c r="I35" s="129"/>
      <c r="J35" s="129"/>
      <c r="K35" s="129"/>
      <c r="L35" s="129"/>
      <c r="M35" s="144"/>
      <c r="O35" s="128"/>
    </row>
    <row r="36" spans="7:15" ht="18" customHeight="1" x14ac:dyDescent="0.2">
      <c r="G36" s="129"/>
      <c r="H36" s="129"/>
      <c r="I36" s="129"/>
      <c r="J36" s="129"/>
      <c r="K36" s="129"/>
      <c r="L36" s="129"/>
      <c r="M36" s="144"/>
      <c r="O36" s="128"/>
    </row>
    <row r="37" spans="7:15" ht="18" customHeight="1" x14ac:dyDescent="0.2">
      <c r="G37" s="129"/>
      <c r="H37" s="129"/>
      <c r="I37" s="129"/>
      <c r="J37" s="129"/>
      <c r="K37" s="129"/>
      <c r="L37" s="129"/>
      <c r="M37" s="144"/>
      <c r="O37" s="128"/>
    </row>
    <row r="38" spans="7:15" ht="18" customHeight="1" x14ac:dyDescent="0.2">
      <c r="G38" s="129"/>
      <c r="H38" s="129"/>
      <c r="I38" s="129"/>
      <c r="J38" s="129"/>
      <c r="K38" s="129"/>
      <c r="L38" s="129"/>
      <c r="O38" s="128"/>
    </row>
    <row r="39" spans="7:15" ht="18" customHeight="1" x14ac:dyDescent="0.2">
      <c r="G39" s="129"/>
      <c r="H39" s="129"/>
      <c r="I39" s="129"/>
      <c r="J39" s="129"/>
      <c r="K39" s="129"/>
      <c r="L39" s="129"/>
      <c r="O39" s="128"/>
    </row>
    <row r="40" spans="7:15" ht="18" customHeight="1" x14ac:dyDescent="0.2">
      <c r="G40" s="129"/>
      <c r="H40" s="129"/>
      <c r="I40" s="129"/>
      <c r="J40" s="129"/>
      <c r="K40" s="129"/>
      <c r="L40" s="129"/>
      <c r="O40" s="128"/>
    </row>
    <row r="41" spans="7:15" ht="18" customHeight="1" x14ac:dyDescent="0.2">
      <c r="G41" s="129"/>
      <c r="H41" s="129"/>
      <c r="I41" s="129"/>
      <c r="J41" s="129"/>
      <c r="K41" s="129"/>
      <c r="L41" s="129"/>
      <c r="O41" s="128"/>
    </row>
    <row r="42" spans="7:15" ht="18" customHeight="1" x14ac:dyDescent="0.2">
      <c r="G42" s="129"/>
      <c r="H42" s="129"/>
      <c r="I42" s="129"/>
      <c r="J42" s="129"/>
      <c r="K42" s="129"/>
      <c r="L42" s="129"/>
      <c r="O42" s="128"/>
    </row>
    <row r="43" spans="7:15" ht="18" customHeight="1" x14ac:dyDescent="0.2">
      <c r="G43" s="129"/>
      <c r="H43" s="129"/>
      <c r="I43" s="129"/>
      <c r="J43" s="129"/>
      <c r="K43" s="129"/>
      <c r="L43" s="129"/>
      <c r="O43" s="128"/>
    </row>
    <row r="44" spans="7:15" ht="18" customHeight="1" x14ac:dyDescent="0.2">
      <c r="G44" s="129"/>
      <c r="H44" s="129"/>
      <c r="I44" s="129"/>
      <c r="J44" s="129"/>
      <c r="K44" s="129"/>
      <c r="L44" s="129"/>
      <c r="O44" s="128"/>
    </row>
    <row r="45" spans="7:15" ht="18" customHeight="1" x14ac:dyDescent="0.2">
      <c r="G45" s="129"/>
      <c r="H45" s="129"/>
      <c r="I45" s="129"/>
      <c r="J45" s="129"/>
      <c r="K45" s="129"/>
      <c r="L45" s="129"/>
      <c r="O45" s="128"/>
    </row>
    <row r="46" spans="7:15" ht="18" customHeight="1" x14ac:dyDescent="0.2">
      <c r="G46" s="129"/>
      <c r="H46" s="129"/>
      <c r="I46" s="129"/>
      <c r="J46" s="129"/>
      <c r="K46" s="129"/>
      <c r="L46" s="129"/>
      <c r="O46" s="128"/>
    </row>
    <row r="47" spans="7:15" ht="18" customHeight="1" x14ac:dyDescent="0.2">
      <c r="G47" s="129"/>
      <c r="H47" s="129"/>
      <c r="I47" s="129"/>
      <c r="J47" s="129"/>
      <c r="K47" s="129"/>
      <c r="L47" s="129"/>
      <c r="O47" s="128"/>
    </row>
    <row r="48" spans="7:15" ht="18" customHeight="1" x14ac:dyDescent="0.2">
      <c r="G48" s="129"/>
      <c r="H48" s="129"/>
      <c r="I48" s="129"/>
      <c r="J48" s="129"/>
      <c r="K48" s="129"/>
      <c r="L48" s="129"/>
      <c r="O48" s="128"/>
    </row>
    <row r="49" spans="7:15" ht="18" customHeight="1" x14ac:dyDescent="0.2">
      <c r="G49" s="129"/>
      <c r="H49" s="129"/>
      <c r="I49" s="129"/>
      <c r="J49" s="129"/>
      <c r="K49" s="129"/>
      <c r="L49" s="129"/>
      <c r="O49" s="128"/>
    </row>
    <row r="50" spans="7:15" ht="18" customHeight="1" x14ac:dyDescent="0.2">
      <c r="G50" s="129"/>
      <c r="H50" s="129"/>
      <c r="I50" s="129"/>
      <c r="J50" s="129"/>
      <c r="K50" s="129"/>
      <c r="L50" s="129"/>
      <c r="O50" s="128"/>
    </row>
    <row r="51" spans="7:15" ht="18" customHeight="1" x14ac:dyDescent="0.2">
      <c r="G51" s="129"/>
      <c r="H51" s="129"/>
      <c r="I51" s="129"/>
      <c r="J51" s="129"/>
      <c r="K51" s="129"/>
      <c r="L51" s="129"/>
      <c r="O51" s="128"/>
    </row>
    <row r="52" spans="7:15" ht="18" customHeight="1" x14ac:dyDescent="0.2">
      <c r="G52" s="129"/>
      <c r="H52" s="129"/>
      <c r="I52" s="129"/>
      <c r="J52" s="129"/>
      <c r="K52" s="129"/>
      <c r="L52" s="129"/>
      <c r="O52" s="128"/>
    </row>
    <row r="53" spans="7:15" ht="18" customHeight="1" x14ac:dyDescent="0.2">
      <c r="G53" s="129"/>
      <c r="H53" s="129"/>
      <c r="I53" s="129"/>
      <c r="J53" s="129"/>
      <c r="K53" s="129"/>
      <c r="L53" s="129"/>
      <c r="O53" s="128"/>
    </row>
    <row r="54" spans="7:15" ht="18" customHeight="1" x14ac:dyDescent="0.2">
      <c r="G54" s="129"/>
      <c r="H54" s="129"/>
      <c r="I54" s="129"/>
      <c r="J54" s="129"/>
      <c r="K54" s="129"/>
      <c r="L54" s="129"/>
      <c r="O54" s="128"/>
    </row>
    <row r="55" spans="7:15" ht="18" customHeight="1" x14ac:dyDescent="0.2">
      <c r="G55" s="129"/>
      <c r="H55" s="129"/>
      <c r="I55" s="129"/>
      <c r="J55" s="129"/>
      <c r="K55" s="129"/>
      <c r="L55" s="129"/>
      <c r="O55" s="128"/>
    </row>
    <row r="56" spans="7:15" ht="18" customHeight="1" x14ac:dyDescent="0.2">
      <c r="G56" s="129"/>
      <c r="H56" s="129"/>
      <c r="I56" s="129"/>
      <c r="J56" s="129"/>
      <c r="K56" s="129"/>
      <c r="L56" s="129"/>
      <c r="O56" s="128"/>
    </row>
    <row r="57" spans="7:15" ht="18" customHeight="1" x14ac:dyDescent="0.2">
      <c r="G57" s="129"/>
      <c r="H57" s="129"/>
      <c r="I57" s="129"/>
      <c r="J57" s="129"/>
      <c r="K57" s="129"/>
      <c r="L57" s="129"/>
      <c r="M57" s="138"/>
      <c r="O57" s="128"/>
    </row>
    <row r="58" spans="7:15" ht="18" customHeight="1" x14ac:dyDescent="0.2">
      <c r="G58" s="129"/>
      <c r="H58" s="129"/>
      <c r="I58" s="129"/>
      <c r="J58" s="129"/>
      <c r="K58" s="129"/>
      <c r="L58" s="129"/>
      <c r="M58" s="144"/>
      <c r="O58" s="128"/>
    </row>
    <row r="59" spans="7:15" ht="18" customHeight="1" x14ac:dyDescent="0.2">
      <c r="G59" s="129"/>
      <c r="H59" s="129"/>
      <c r="I59" s="129"/>
      <c r="J59" s="129"/>
      <c r="K59" s="129"/>
      <c r="L59" s="129"/>
      <c r="M59" s="144"/>
      <c r="O59" s="128"/>
    </row>
    <row r="60" spans="7:15" ht="18" customHeight="1" x14ac:dyDescent="0.2">
      <c r="G60" s="129"/>
      <c r="H60" s="129"/>
      <c r="I60" s="129"/>
      <c r="J60" s="129"/>
      <c r="K60" s="129"/>
      <c r="L60" s="129"/>
      <c r="M60" s="144"/>
      <c r="O60" s="128"/>
    </row>
    <row r="61" spans="7:15" ht="18" customHeight="1" x14ac:dyDescent="0.2">
      <c r="G61" s="129"/>
      <c r="H61" s="129"/>
      <c r="I61" s="129"/>
      <c r="J61" s="129"/>
      <c r="K61" s="129"/>
      <c r="L61" s="129"/>
      <c r="M61" s="144"/>
      <c r="O61" s="128"/>
    </row>
    <row r="62" spans="7:15" ht="18" customHeight="1" x14ac:dyDescent="0.2">
      <c r="G62" s="129"/>
      <c r="H62" s="129"/>
      <c r="I62" s="129"/>
      <c r="J62" s="129"/>
      <c r="K62" s="129"/>
      <c r="L62" s="129"/>
      <c r="M62" s="144"/>
      <c r="O62" s="128"/>
    </row>
    <row r="63" spans="7:15" ht="18" customHeight="1" x14ac:dyDescent="0.2">
      <c r="G63" s="129"/>
      <c r="H63" s="129"/>
      <c r="I63" s="129"/>
      <c r="J63" s="129"/>
      <c r="K63" s="129"/>
      <c r="L63" s="129"/>
      <c r="O63" s="128"/>
    </row>
    <row r="64" spans="7:15" ht="18" customHeight="1" x14ac:dyDescent="0.2">
      <c r="G64" s="129"/>
      <c r="H64" s="129"/>
      <c r="I64" s="129"/>
      <c r="J64" s="129"/>
      <c r="K64" s="129"/>
      <c r="L64" s="129"/>
      <c r="O64" s="128"/>
    </row>
    <row r="65" spans="7:15" ht="18" customHeight="1" x14ac:dyDescent="0.2">
      <c r="G65" s="129"/>
      <c r="H65" s="129"/>
      <c r="I65" s="129"/>
      <c r="J65" s="129"/>
      <c r="K65" s="129"/>
      <c r="L65" s="129"/>
      <c r="O65" s="128"/>
    </row>
    <row r="66" spans="7:15" ht="18" customHeight="1" x14ac:dyDescent="0.2">
      <c r="G66" s="129"/>
      <c r="H66" s="129"/>
      <c r="I66" s="129"/>
      <c r="J66" s="129"/>
      <c r="K66" s="129"/>
      <c r="L66" s="129"/>
      <c r="O66" s="128"/>
    </row>
    <row r="67" spans="7:15" ht="18" customHeight="1" x14ac:dyDescent="0.2">
      <c r="G67" s="129"/>
      <c r="H67" s="129"/>
      <c r="I67" s="129"/>
      <c r="J67" s="129"/>
      <c r="K67" s="129"/>
      <c r="L67" s="129"/>
      <c r="O67" s="128"/>
    </row>
    <row r="68" spans="7:15" ht="18" customHeight="1" x14ac:dyDescent="0.2">
      <c r="G68" s="129"/>
      <c r="H68" s="129"/>
      <c r="I68" s="129"/>
      <c r="J68" s="129"/>
      <c r="K68" s="129"/>
      <c r="L68" s="129"/>
      <c r="O68" s="128"/>
    </row>
    <row r="69" spans="7:15" ht="18" customHeight="1" x14ac:dyDescent="0.2">
      <c r="G69" s="129"/>
      <c r="H69" s="129"/>
      <c r="I69" s="129"/>
      <c r="J69" s="129"/>
      <c r="K69" s="129"/>
      <c r="L69" s="129"/>
      <c r="O69" s="128"/>
    </row>
    <row r="70" spans="7:15" ht="18" customHeight="1" x14ac:dyDescent="0.2">
      <c r="G70" s="129"/>
      <c r="H70" s="129"/>
      <c r="I70" s="129"/>
      <c r="J70" s="129"/>
      <c r="K70" s="129"/>
      <c r="L70" s="129"/>
      <c r="O70" s="128"/>
    </row>
    <row r="71" spans="7:15" ht="18" customHeight="1" x14ac:dyDescent="0.2">
      <c r="G71" s="129"/>
      <c r="H71" s="129"/>
      <c r="I71" s="129"/>
      <c r="J71" s="129"/>
      <c r="K71" s="129"/>
      <c r="L71" s="129"/>
      <c r="O71" s="128"/>
    </row>
    <row r="72" spans="7:15" ht="18" customHeight="1" x14ac:dyDescent="0.2">
      <c r="G72" s="129"/>
      <c r="H72" s="129"/>
      <c r="I72" s="129"/>
      <c r="J72" s="129"/>
      <c r="K72" s="129"/>
      <c r="L72" s="129"/>
      <c r="O72" s="128"/>
    </row>
    <row r="73" spans="7:15" ht="18" customHeight="1" x14ac:dyDescent="0.2">
      <c r="G73" s="129"/>
      <c r="H73" s="129"/>
      <c r="I73" s="129"/>
      <c r="J73" s="129"/>
      <c r="K73" s="129"/>
      <c r="L73" s="129"/>
      <c r="O73" s="128"/>
    </row>
    <row r="74" spans="7:15" ht="18" customHeight="1" x14ac:dyDescent="0.2">
      <c r="G74" s="129"/>
      <c r="H74" s="129"/>
      <c r="I74" s="129"/>
      <c r="J74" s="129"/>
      <c r="K74" s="129"/>
      <c r="L74" s="129"/>
      <c r="O74" s="128"/>
    </row>
    <row r="75" spans="7:15" ht="18" customHeight="1" x14ac:dyDescent="0.2">
      <c r="G75" s="129"/>
      <c r="H75" s="129"/>
      <c r="I75" s="129"/>
      <c r="J75" s="129"/>
      <c r="K75" s="129"/>
      <c r="L75" s="129"/>
      <c r="O75" s="128"/>
    </row>
    <row r="76" spans="7:15" ht="18" customHeight="1" x14ac:dyDescent="0.2">
      <c r="G76" s="129"/>
      <c r="H76" s="129"/>
      <c r="I76" s="129"/>
      <c r="J76" s="129"/>
      <c r="K76" s="129"/>
      <c r="L76" s="129"/>
      <c r="O76" s="128"/>
    </row>
    <row r="77" spans="7:15" ht="18" customHeight="1" x14ac:dyDescent="0.2">
      <c r="G77" s="129"/>
      <c r="H77" s="129"/>
      <c r="I77" s="129"/>
      <c r="J77" s="129"/>
      <c r="K77" s="129"/>
      <c r="L77" s="129"/>
      <c r="O77" s="128"/>
    </row>
    <row r="78" spans="7:15" ht="18" customHeight="1" x14ac:dyDescent="0.2">
      <c r="G78" s="129"/>
      <c r="H78" s="129"/>
      <c r="I78" s="129"/>
      <c r="J78" s="129"/>
      <c r="K78" s="129"/>
      <c r="L78" s="129"/>
      <c r="O78" s="128"/>
    </row>
    <row r="79" spans="7:15" ht="18" customHeight="1" x14ac:dyDescent="0.2">
      <c r="G79" s="129"/>
      <c r="H79" s="129"/>
      <c r="I79" s="129"/>
      <c r="J79" s="129"/>
      <c r="K79" s="129"/>
      <c r="L79" s="129"/>
      <c r="O79" s="128"/>
    </row>
    <row r="80" spans="7:15" ht="18" customHeight="1" x14ac:dyDescent="0.2">
      <c r="G80" s="129"/>
      <c r="H80" s="129"/>
      <c r="I80" s="129"/>
      <c r="J80" s="129"/>
      <c r="K80" s="129"/>
      <c r="L80" s="129"/>
      <c r="O80" s="128"/>
    </row>
    <row r="81" spans="7:15" ht="18" customHeight="1" x14ac:dyDescent="0.2">
      <c r="G81" s="129"/>
      <c r="H81" s="129"/>
      <c r="I81" s="129"/>
      <c r="J81" s="129"/>
      <c r="K81" s="129"/>
      <c r="L81" s="129"/>
      <c r="M81" s="138"/>
      <c r="O81" s="128"/>
    </row>
    <row r="82" spans="7:15" ht="18" customHeight="1" x14ac:dyDescent="0.2">
      <c r="G82" s="129"/>
      <c r="H82" s="129"/>
      <c r="I82" s="129"/>
      <c r="J82" s="129"/>
      <c r="K82" s="129"/>
      <c r="L82" s="129"/>
      <c r="M82" s="144"/>
      <c r="O82" s="128"/>
    </row>
    <row r="83" spans="7:15" ht="18" customHeight="1" x14ac:dyDescent="0.2">
      <c r="G83" s="129"/>
      <c r="H83" s="129"/>
      <c r="I83" s="129"/>
      <c r="J83" s="129"/>
      <c r="K83" s="129"/>
      <c r="L83" s="129"/>
      <c r="M83" s="144"/>
      <c r="O83" s="128"/>
    </row>
    <row r="84" spans="7:15" ht="18" customHeight="1" x14ac:dyDescent="0.2">
      <c r="G84" s="129"/>
      <c r="H84" s="129"/>
      <c r="I84" s="129"/>
      <c r="J84" s="129"/>
      <c r="K84" s="129"/>
      <c r="L84" s="129"/>
      <c r="M84" s="144"/>
      <c r="O84" s="128"/>
    </row>
    <row r="85" spans="7:15" ht="18" customHeight="1" x14ac:dyDescent="0.2">
      <c r="G85" s="129"/>
      <c r="H85" s="129"/>
      <c r="I85" s="129"/>
      <c r="J85" s="129"/>
      <c r="K85" s="129"/>
      <c r="L85" s="129"/>
      <c r="M85" s="144"/>
      <c r="O85" s="128"/>
    </row>
    <row r="86" spans="7:15" ht="18" customHeight="1" x14ac:dyDescent="0.2">
      <c r="G86" s="129"/>
      <c r="H86" s="129"/>
      <c r="I86" s="129"/>
      <c r="J86" s="129"/>
      <c r="K86" s="129"/>
      <c r="L86" s="129"/>
      <c r="M86" s="144"/>
      <c r="O86" s="128"/>
    </row>
    <row r="87" spans="7:15" ht="18" customHeight="1" x14ac:dyDescent="0.2">
      <c r="G87" s="129"/>
      <c r="H87" s="129"/>
      <c r="I87" s="129"/>
      <c r="J87" s="129"/>
      <c r="K87" s="129"/>
      <c r="L87" s="129"/>
      <c r="O87" s="128"/>
    </row>
    <row r="88" spans="7:15" ht="18" customHeight="1" x14ac:dyDescent="0.2">
      <c r="G88" s="129"/>
      <c r="H88" s="129"/>
      <c r="I88" s="129"/>
      <c r="J88" s="129"/>
      <c r="K88" s="129"/>
      <c r="L88" s="129"/>
      <c r="O88" s="128"/>
    </row>
    <row r="89" spans="7:15" ht="18" customHeight="1" x14ac:dyDescent="0.2">
      <c r="G89" s="129"/>
      <c r="H89" s="129"/>
      <c r="I89" s="129"/>
      <c r="J89" s="129"/>
      <c r="K89" s="129"/>
      <c r="L89" s="129"/>
      <c r="O89" s="128"/>
    </row>
    <row r="90" spans="7:15" ht="18" customHeight="1" x14ac:dyDescent="0.2">
      <c r="G90" s="129"/>
      <c r="H90" s="129"/>
      <c r="I90" s="129"/>
      <c r="J90" s="129"/>
      <c r="K90" s="129"/>
      <c r="L90" s="129"/>
      <c r="O90" s="128"/>
    </row>
    <row r="91" spans="7:15" ht="18" customHeight="1" x14ac:dyDescent="0.2">
      <c r="G91" s="129"/>
      <c r="H91" s="129"/>
      <c r="I91" s="129"/>
      <c r="J91" s="129"/>
      <c r="K91" s="129"/>
      <c r="L91" s="129"/>
      <c r="O91" s="128"/>
    </row>
    <row r="92" spans="7:15" ht="18" customHeight="1" x14ac:dyDescent="0.2">
      <c r="G92" s="129"/>
      <c r="H92" s="129"/>
      <c r="I92" s="129"/>
      <c r="J92" s="129"/>
      <c r="K92" s="129"/>
      <c r="L92" s="129"/>
      <c r="O92" s="128"/>
    </row>
    <row r="93" spans="7:15" ht="18" customHeight="1" x14ac:dyDescent="0.2">
      <c r="G93" s="129"/>
      <c r="H93" s="129"/>
      <c r="I93" s="129"/>
      <c r="J93" s="129"/>
      <c r="K93" s="129"/>
      <c r="L93" s="129"/>
      <c r="O93" s="128"/>
    </row>
    <row r="94" spans="7:15" ht="18" customHeight="1" x14ac:dyDescent="0.2">
      <c r="G94" s="129"/>
      <c r="H94" s="129"/>
      <c r="I94" s="129"/>
      <c r="J94" s="129"/>
      <c r="K94" s="129"/>
      <c r="L94" s="129"/>
      <c r="O94" s="128"/>
    </row>
    <row r="95" spans="7:15" ht="18" customHeight="1" x14ac:dyDescent="0.2">
      <c r="G95" s="129"/>
      <c r="H95" s="129"/>
      <c r="I95" s="129"/>
      <c r="J95" s="129"/>
      <c r="K95" s="129"/>
      <c r="L95" s="129"/>
      <c r="O95" s="128"/>
    </row>
    <row r="96" spans="7:15" ht="18" customHeight="1" x14ac:dyDescent="0.2">
      <c r="G96" s="129"/>
      <c r="H96" s="129"/>
      <c r="I96" s="129"/>
      <c r="J96" s="129"/>
      <c r="K96" s="129"/>
      <c r="L96" s="129"/>
      <c r="O96" s="128"/>
    </row>
    <row r="97" spans="7:15" ht="18" customHeight="1" x14ac:dyDescent="0.2">
      <c r="G97" s="129"/>
      <c r="H97" s="129"/>
      <c r="I97" s="129"/>
      <c r="J97" s="129"/>
      <c r="K97" s="129"/>
      <c r="L97" s="129"/>
      <c r="O97" s="128"/>
    </row>
    <row r="98" spans="7:15" ht="18" customHeight="1" x14ac:dyDescent="0.2">
      <c r="G98" s="129"/>
      <c r="H98" s="129"/>
      <c r="I98" s="129"/>
      <c r="J98" s="129"/>
      <c r="K98" s="129"/>
      <c r="L98" s="129"/>
      <c r="O98" s="128"/>
    </row>
    <row r="99" spans="7:15" ht="18" customHeight="1" x14ac:dyDescent="0.2">
      <c r="G99" s="129"/>
      <c r="H99" s="129"/>
      <c r="I99" s="129"/>
      <c r="J99" s="129"/>
      <c r="K99" s="129"/>
      <c r="L99" s="129"/>
      <c r="O99" s="128"/>
    </row>
    <row r="100" spans="7:15" ht="18" customHeight="1" x14ac:dyDescent="0.2">
      <c r="G100" s="129"/>
      <c r="H100" s="129"/>
      <c r="I100" s="129"/>
      <c r="J100" s="129"/>
      <c r="K100" s="129"/>
      <c r="L100" s="129"/>
      <c r="O100" s="128"/>
    </row>
    <row r="101" spans="7:15" ht="18" customHeight="1" x14ac:dyDescent="0.2">
      <c r="G101" s="129"/>
      <c r="H101" s="129"/>
      <c r="I101" s="129"/>
      <c r="J101" s="129"/>
      <c r="K101" s="129"/>
      <c r="L101" s="129"/>
      <c r="O101" s="128"/>
    </row>
    <row r="102" spans="7:15" ht="18" customHeight="1" x14ac:dyDescent="0.2">
      <c r="G102" s="129"/>
      <c r="H102" s="129"/>
      <c r="I102" s="129"/>
      <c r="J102" s="129"/>
      <c r="K102" s="129"/>
      <c r="L102" s="129"/>
      <c r="O102" s="128"/>
    </row>
    <row r="103" spans="7:15" ht="18" customHeight="1" x14ac:dyDescent="0.2">
      <c r="G103" s="129"/>
      <c r="H103" s="129"/>
      <c r="I103" s="129"/>
      <c r="J103" s="129"/>
      <c r="K103" s="129"/>
      <c r="L103" s="129"/>
      <c r="O103" s="128"/>
    </row>
    <row r="104" spans="7:15" ht="18" customHeight="1" x14ac:dyDescent="0.2">
      <c r="G104" s="129"/>
      <c r="H104" s="129"/>
      <c r="I104" s="129"/>
      <c r="J104" s="129"/>
      <c r="K104" s="129"/>
      <c r="L104" s="129"/>
      <c r="O104" s="128"/>
    </row>
    <row r="105" spans="7:15" ht="18" customHeight="1" x14ac:dyDescent="0.2">
      <c r="G105" s="129"/>
      <c r="H105" s="129"/>
      <c r="I105" s="129"/>
      <c r="J105" s="129"/>
      <c r="K105" s="129"/>
      <c r="L105" s="129"/>
      <c r="O105" s="128"/>
    </row>
    <row r="106" spans="7:15" ht="18" customHeight="1" x14ac:dyDescent="0.2">
      <c r="G106" s="129"/>
      <c r="H106" s="129"/>
      <c r="I106" s="129"/>
      <c r="J106" s="129"/>
      <c r="K106" s="129"/>
      <c r="L106" s="129"/>
      <c r="M106" s="138"/>
      <c r="O106" s="128"/>
    </row>
    <row r="107" spans="7:15" ht="18" customHeight="1" x14ac:dyDescent="0.2">
      <c r="G107" s="129"/>
      <c r="H107" s="129"/>
      <c r="I107" s="129"/>
      <c r="J107" s="129"/>
      <c r="K107" s="129"/>
      <c r="L107" s="129"/>
      <c r="M107" s="144"/>
      <c r="O107" s="128"/>
    </row>
    <row r="108" spans="7:15" ht="18" customHeight="1" x14ac:dyDescent="0.2">
      <c r="G108" s="129"/>
      <c r="H108" s="129"/>
      <c r="I108" s="129"/>
      <c r="J108" s="129"/>
      <c r="K108" s="129"/>
      <c r="L108" s="129"/>
      <c r="M108" s="144"/>
      <c r="O108" s="128"/>
    </row>
    <row r="109" spans="7:15" ht="18" customHeight="1" x14ac:dyDescent="0.2">
      <c r="G109" s="129"/>
      <c r="H109" s="129"/>
      <c r="I109" s="129"/>
      <c r="J109" s="129"/>
      <c r="K109" s="129"/>
      <c r="L109" s="129"/>
      <c r="M109" s="144"/>
      <c r="O109" s="128"/>
    </row>
    <row r="110" spans="7:15" ht="18" customHeight="1" x14ac:dyDescent="0.2">
      <c r="G110" s="129"/>
      <c r="H110" s="129"/>
      <c r="I110" s="129"/>
      <c r="J110" s="129"/>
      <c r="K110" s="129"/>
      <c r="L110" s="129"/>
      <c r="M110" s="144"/>
      <c r="O110" s="128"/>
    </row>
    <row r="111" spans="7:15" ht="18" customHeight="1" x14ac:dyDescent="0.2">
      <c r="G111" s="129"/>
      <c r="H111" s="129"/>
      <c r="I111" s="129"/>
      <c r="J111" s="129"/>
      <c r="K111" s="129"/>
      <c r="L111" s="129"/>
      <c r="M111" s="144"/>
      <c r="O111" s="128"/>
    </row>
    <row r="112" spans="7:15" ht="18" customHeight="1" x14ac:dyDescent="0.2">
      <c r="G112" s="129"/>
      <c r="H112" s="129"/>
      <c r="I112" s="129"/>
      <c r="J112" s="129"/>
      <c r="K112" s="129"/>
      <c r="L112" s="129"/>
      <c r="O112" s="128"/>
    </row>
    <row r="113" spans="7:15" ht="18" customHeight="1" x14ac:dyDescent="0.2">
      <c r="G113" s="129"/>
      <c r="H113" s="129"/>
      <c r="I113" s="129"/>
      <c r="J113" s="129"/>
      <c r="K113" s="129"/>
      <c r="L113" s="129"/>
      <c r="O113" s="128"/>
    </row>
    <row r="114" spans="7:15" ht="18" customHeight="1" x14ac:dyDescent="0.2">
      <c r="G114" s="129"/>
      <c r="H114" s="129"/>
      <c r="I114" s="129"/>
      <c r="J114" s="129"/>
      <c r="K114" s="129"/>
      <c r="L114" s="129"/>
      <c r="O114" s="128"/>
    </row>
    <row r="115" spans="7:15" ht="18" customHeight="1" x14ac:dyDescent="0.2">
      <c r="G115" s="129"/>
      <c r="H115" s="129"/>
      <c r="I115" s="129"/>
      <c r="J115" s="129"/>
      <c r="K115" s="129"/>
      <c r="L115" s="129"/>
      <c r="O115" s="128"/>
    </row>
    <row r="116" spans="7:15" ht="18" customHeight="1" x14ac:dyDescent="0.2">
      <c r="G116" s="129"/>
      <c r="H116" s="129"/>
      <c r="I116" s="129"/>
      <c r="J116" s="129"/>
      <c r="K116" s="129"/>
      <c r="L116" s="129"/>
      <c r="O116" s="128"/>
    </row>
    <row r="117" spans="7:15" ht="18" customHeight="1" x14ac:dyDescent="0.2">
      <c r="G117" s="129"/>
      <c r="H117" s="129"/>
      <c r="I117" s="129"/>
      <c r="J117" s="129"/>
      <c r="K117" s="129"/>
      <c r="L117" s="129"/>
      <c r="O117" s="128"/>
    </row>
    <row r="118" spans="7:15" ht="18" customHeight="1" x14ac:dyDescent="0.2">
      <c r="G118" s="129"/>
      <c r="H118" s="129"/>
      <c r="I118" s="129"/>
      <c r="J118" s="129"/>
      <c r="K118" s="129"/>
      <c r="L118" s="129"/>
      <c r="O118" s="128"/>
    </row>
    <row r="119" spans="7:15" ht="18" customHeight="1" x14ac:dyDescent="0.2">
      <c r="G119" s="129"/>
      <c r="H119" s="129"/>
      <c r="I119" s="129"/>
      <c r="J119" s="129"/>
      <c r="K119" s="129"/>
      <c r="L119" s="129"/>
      <c r="O119" s="128"/>
    </row>
    <row r="120" spans="7:15" ht="18" customHeight="1" x14ac:dyDescent="0.2">
      <c r="G120" s="129"/>
      <c r="H120" s="129"/>
      <c r="I120" s="129"/>
      <c r="J120" s="129"/>
      <c r="K120" s="129"/>
      <c r="L120" s="129"/>
      <c r="O120" s="128"/>
    </row>
    <row r="121" spans="7:15" ht="18" customHeight="1" x14ac:dyDescent="0.2">
      <c r="G121" s="129"/>
      <c r="H121" s="129"/>
      <c r="I121" s="129"/>
      <c r="J121" s="129"/>
      <c r="K121" s="129"/>
      <c r="L121" s="129"/>
      <c r="O121" s="128"/>
    </row>
    <row r="122" spans="7:15" ht="18" customHeight="1" x14ac:dyDescent="0.2">
      <c r="G122" s="129"/>
      <c r="H122" s="129"/>
      <c r="I122" s="129"/>
      <c r="J122" s="129"/>
      <c r="K122" s="129"/>
      <c r="L122" s="129"/>
      <c r="O122" s="128"/>
    </row>
    <row r="123" spans="7:15" ht="18" customHeight="1" x14ac:dyDescent="0.2">
      <c r="G123" s="129"/>
      <c r="H123" s="129"/>
      <c r="I123" s="129"/>
      <c r="J123" s="129"/>
      <c r="K123" s="129"/>
      <c r="L123" s="129"/>
      <c r="O123" s="128"/>
    </row>
    <row r="124" spans="7:15" ht="18" customHeight="1" x14ac:dyDescent="0.2">
      <c r="G124" s="129"/>
      <c r="H124" s="129"/>
      <c r="I124" s="129"/>
      <c r="J124" s="129"/>
      <c r="K124" s="129"/>
      <c r="L124" s="129"/>
      <c r="O124" s="128"/>
    </row>
    <row r="125" spans="7:15" ht="18" customHeight="1" x14ac:dyDescent="0.2">
      <c r="G125" s="129"/>
      <c r="H125" s="129"/>
      <c r="I125" s="129"/>
      <c r="J125" s="129"/>
      <c r="K125" s="129"/>
      <c r="L125" s="129"/>
      <c r="O125" s="128"/>
    </row>
    <row r="126" spans="7:15" ht="18" customHeight="1" x14ac:dyDescent="0.2">
      <c r="G126" s="129"/>
      <c r="H126" s="129"/>
      <c r="I126" s="129"/>
      <c r="J126" s="129"/>
      <c r="K126" s="129"/>
      <c r="L126" s="129"/>
      <c r="O126" s="128"/>
    </row>
    <row r="127" spans="7:15" ht="18" customHeight="1" x14ac:dyDescent="0.2">
      <c r="G127" s="129"/>
      <c r="H127" s="129"/>
      <c r="I127" s="129"/>
      <c r="J127" s="129"/>
      <c r="K127" s="129"/>
      <c r="L127" s="129"/>
      <c r="O127" s="128"/>
    </row>
    <row r="128" spans="7:15" ht="18" customHeight="1" x14ac:dyDescent="0.2">
      <c r="G128" s="129"/>
      <c r="H128" s="129"/>
      <c r="I128" s="129"/>
      <c r="J128" s="129"/>
      <c r="K128" s="129"/>
      <c r="L128" s="129"/>
      <c r="O128" s="128"/>
    </row>
    <row r="129" spans="7:15" ht="18" customHeight="1" x14ac:dyDescent="0.2">
      <c r="G129" s="129"/>
      <c r="H129" s="129"/>
      <c r="I129" s="129"/>
      <c r="J129" s="129"/>
      <c r="K129" s="129"/>
      <c r="L129" s="129"/>
      <c r="O129" s="128"/>
    </row>
    <row r="130" spans="7:15" ht="18" customHeight="1" x14ac:dyDescent="0.2">
      <c r="G130" s="129"/>
      <c r="H130" s="129"/>
      <c r="I130" s="129"/>
      <c r="J130" s="129"/>
      <c r="K130" s="129"/>
      <c r="L130" s="129"/>
      <c r="M130" s="138"/>
      <c r="O130" s="128"/>
    </row>
    <row r="131" spans="7:15" ht="18" customHeight="1" x14ac:dyDescent="0.2">
      <c r="G131" s="129"/>
      <c r="H131" s="129"/>
      <c r="I131" s="129"/>
      <c r="J131" s="129"/>
      <c r="K131" s="129"/>
      <c r="L131" s="129"/>
      <c r="M131" s="144"/>
      <c r="O131" s="128"/>
    </row>
    <row r="132" spans="7:15" ht="18" customHeight="1" x14ac:dyDescent="0.2">
      <c r="G132" s="129"/>
      <c r="H132" s="129"/>
      <c r="I132" s="129"/>
      <c r="J132" s="129"/>
      <c r="K132" s="129"/>
      <c r="L132" s="129"/>
      <c r="M132" s="144"/>
      <c r="O132" s="128"/>
    </row>
    <row r="133" spans="7:15" ht="18" customHeight="1" x14ac:dyDescent="0.2">
      <c r="G133" s="129"/>
      <c r="H133" s="129"/>
      <c r="I133" s="129"/>
      <c r="J133" s="129"/>
      <c r="K133" s="129"/>
      <c r="L133" s="129"/>
      <c r="M133" s="144"/>
      <c r="O133" s="128"/>
    </row>
    <row r="134" spans="7:15" ht="18" customHeight="1" x14ac:dyDescent="0.2">
      <c r="G134" s="129"/>
      <c r="H134" s="129"/>
      <c r="I134" s="129"/>
      <c r="J134" s="129"/>
      <c r="K134" s="129"/>
      <c r="L134" s="129"/>
      <c r="M134" s="144"/>
      <c r="O134" s="128"/>
    </row>
    <row r="135" spans="7:15" ht="18" customHeight="1" x14ac:dyDescent="0.2">
      <c r="G135" s="129"/>
      <c r="H135" s="129"/>
      <c r="I135" s="129"/>
      <c r="J135" s="129"/>
      <c r="K135" s="129"/>
      <c r="L135" s="129"/>
      <c r="M135" s="144"/>
      <c r="O135" s="128"/>
    </row>
    <row r="136" spans="7:15" ht="18" customHeight="1" x14ac:dyDescent="0.2">
      <c r="G136" s="129"/>
      <c r="H136" s="129"/>
      <c r="I136" s="129"/>
      <c r="J136" s="129"/>
      <c r="K136" s="129"/>
      <c r="L136" s="129"/>
      <c r="O136" s="128"/>
    </row>
    <row r="137" spans="7:15" ht="18" customHeight="1" x14ac:dyDescent="0.2">
      <c r="G137" s="129"/>
      <c r="H137" s="129"/>
      <c r="I137" s="129"/>
      <c r="J137" s="129"/>
      <c r="K137" s="129"/>
      <c r="L137" s="129"/>
      <c r="O137" s="128"/>
    </row>
    <row r="138" spans="7:15" ht="18" customHeight="1" x14ac:dyDescent="0.2">
      <c r="G138" s="129"/>
      <c r="H138" s="129"/>
      <c r="I138" s="129"/>
      <c r="J138" s="129"/>
      <c r="K138" s="129"/>
      <c r="L138" s="129"/>
      <c r="O138" s="128"/>
    </row>
    <row r="139" spans="7:15" ht="18" customHeight="1" x14ac:dyDescent="0.2">
      <c r="G139" s="129"/>
      <c r="H139" s="129"/>
      <c r="I139" s="129"/>
      <c r="J139" s="129"/>
      <c r="K139" s="129"/>
      <c r="L139" s="129"/>
      <c r="O139" s="128"/>
    </row>
    <row r="140" spans="7:15" ht="18" customHeight="1" x14ac:dyDescent="0.2">
      <c r="G140" s="129"/>
      <c r="H140" s="129"/>
      <c r="I140" s="129"/>
      <c r="J140" s="129"/>
      <c r="K140" s="129"/>
      <c r="L140" s="129"/>
      <c r="O140" s="128"/>
    </row>
    <row r="141" spans="7:15" ht="18" customHeight="1" x14ac:dyDescent="0.2">
      <c r="G141" s="129"/>
      <c r="H141" s="129"/>
      <c r="I141" s="129"/>
      <c r="J141" s="129"/>
      <c r="K141" s="129"/>
      <c r="L141" s="129"/>
      <c r="O141" s="128"/>
    </row>
    <row r="142" spans="7:15" ht="18" customHeight="1" x14ac:dyDescent="0.2">
      <c r="G142" s="129"/>
      <c r="H142" s="129"/>
      <c r="I142" s="129"/>
      <c r="J142" s="129"/>
      <c r="K142" s="129"/>
      <c r="L142" s="129"/>
      <c r="O142" s="128"/>
    </row>
    <row r="143" spans="7:15" ht="18" customHeight="1" x14ac:dyDescent="0.2">
      <c r="G143" s="129"/>
      <c r="H143" s="129"/>
      <c r="I143" s="129"/>
      <c r="J143" s="129"/>
      <c r="K143" s="129"/>
      <c r="L143" s="129"/>
      <c r="O143" s="128"/>
    </row>
    <row r="144" spans="7:15" ht="18" customHeight="1" x14ac:dyDescent="0.2">
      <c r="G144" s="129"/>
      <c r="H144" s="129"/>
      <c r="I144" s="129"/>
      <c r="J144" s="129"/>
      <c r="K144" s="129"/>
      <c r="L144" s="129"/>
      <c r="O144" s="128"/>
    </row>
    <row r="145" spans="7:15" ht="18" customHeight="1" x14ac:dyDescent="0.2">
      <c r="G145" s="129"/>
      <c r="H145" s="129"/>
      <c r="I145" s="129"/>
      <c r="J145" s="129"/>
      <c r="K145" s="129"/>
      <c r="L145" s="129"/>
      <c r="O145" s="128"/>
    </row>
    <row r="146" spans="7:15" ht="18" customHeight="1" x14ac:dyDescent="0.2">
      <c r="G146" s="129"/>
      <c r="H146" s="129"/>
      <c r="I146" s="129"/>
      <c r="J146" s="129"/>
      <c r="K146" s="129"/>
      <c r="L146" s="129"/>
      <c r="O146" s="128"/>
    </row>
    <row r="147" spans="7:15" ht="18" customHeight="1" x14ac:dyDescent="0.2">
      <c r="G147" s="129"/>
      <c r="H147" s="129"/>
      <c r="I147" s="129"/>
      <c r="J147" s="129"/>
      <c r="K147" s="129"/>
      <c r="L147" s="129"/>
      <c r="O147" s="128"/>
    </row>
    <row r="148" spans="7:15" ht="18" customHeight="1" x14ac:dyDescent="0.2">
      <c r="G148" s="129"/>
      <c r="H148" s="129"/>
      <c r="I148" s="129"/>
      <c r="J148" s="129"/>
      <c r="K148" s="129"/>
      <c r="L148" s="129"/>
      <c r="O148" s="128"/>
    </row>
    <row r="149" spans="7:15" ht="18" customHeight="1" x14ac:dyDescent="0.2">
      <c r="G149" s="129"/>
      <c r="H149" s="129"/>
      <c r="I149" s="129"/>
      <c r="J149" s="129"/>
      <c r="K149" s="129"/>
      <c r="L149" s="129"/>
      <c r="O149" s="128"/>
    </row>
    <row r="150" spans="7:15" ht="18" customHeight="1" x14ac:dyDescent="0.2">
      <c r="G150" s="129"/>
      <c r="H150" s="129"/>
      <c r="I150" s="129"/>
      <c r="J150" s="129"/>
      <c r="K150" s="129"/>
      <c r="L150" s="129"/>
      <c r="O150" s="128"/>
    </row>
    <row r="151" spans="7:15" ht="18" customHeight="1" x14ac:dyDescent="0.2">
      <c r="G151" s="129"/>
      <c r="H151" s="129"/>
      <c r="I151" s="129"/>
      <c r="J151" s="129"/>
      <c r="K151" s="129"/>
      <c r="L151" s="129"/>
      <c r="O151" s="128"/>
    </row>
    <row r="152" spans="7:15" ht="18" customHeight="1" x14ac:dyDescent="0.2">
      <c r="G152" s="129"/>
      <c r="H152" s="129"/>
      <c r="I152" s="129"/>
      <c r="J152" s="129"/>
      <c r="K152" s="129"/>
      <c r="L152" s="129"/>
      <c r="O152" s="128"/>
    </row>
    <row r="153" spans="7:15" ht="18" customHeight="1" x14ac:dyDescent="0.2">
      <c r="G153" s="129"/>
      <c r="H153" s="129"/>
      <c r="I153" s="129"/>
      <c r="J153" s="129"/>
      <c r="K153" s="129"/>
      <c r="L153" s="129"/>
      <c r="O153" s="128"/>
    </row>
    <row r="154" spans="7:15" ht="18" customHeight="1" x14ac:dyDescent="0.2">
      <c r="G154" s="129"/>
      <c r="H154" s="129"/>
      <c r="I154" s="129"/>
      <c r="J154" s="129"/>
      <c r="K154" s="129"/>
      <c r="L154" s="129"/>
      <c r="O154" s="128"/>
    </row>
    <row r="155" spans="7:15" ht="18" customHeight="1" x14ac:dyDescent="0.2">
      <c r="G155" s="129"/>
      <c r="H155" s="129"/>
      <c r="I155" s="129"/>
      <c r="J155" s="129"/>
      <c r="K155" s="129"/>
      <c r="L155" s="129"/>
      <c r="M155" s="138"/>
      <c r="O155" s="128"/>
    </row>
    <row r="156" spans="7:15" ht="18" customHeight="1" x14ac:dyDescent="0.2">
      <c r="G156" s="129"/>
      <c r="H156" s="129"/>
      <c r="I156" s="129"/>
      <c r="J156" s="129"/>
      <c r="K156" s="129"/>
      <c r="L156" s="129"/>
      <c r="M156" s="144"/>
      <c r="O156" s="128"/>
    </row>
    <row r="157" spans="7:15" ht="18" customHeight="1" x14ac:dyDescent="0.2">
      <c r="G157" s="129"/>
      <c r="H157" s="129"/>
      <c r="I157" s="129"/>
      <c r="J157" s="129"/>
      <c r="K157" s="129"/>
      <c r="L157" s="129"/>
      <c r="M157" s="144"/>
      <c r="O157" s="128"/>
    </row>
    <row r="158" spans="7:15" ht="18" customHeight="1" x14ac:dyDescent="0.2">
      <c r="G158" s="129"/>
      <c r="H158" s="129"/>
      <c r="I158" s="129"/>
      <c r="J158" s="129"/>
      <c r="K158" s="129"/>
      <c r="L158" s="129"/>
      <c r="M158" s="144"/>
      <c r="O158" s="128"/>
    </row>
    <row r="159" spans="7:15" ht="18" customHeight="1" x14ac:dyDescent="0.2">
      <c r="G159" s="129"/>
      <c r="H159" s="129"/>
      <c r="I159" s="129"/>
      <c r="J159" s="129"/>
      <c r="K159" s="129"/>
      <c r="L159" s="129"/>
      <c r="M159" s="144"/>
      <c r="O159" s="128"/>
    </row>
    <row r="160" spans="7:15" ht="18" customHeight="1" x14ac:dyDescent="0.2">
      <c r="G160" s="129"/>
      <c r="H160" s="129"/>
      <c r="I160" s="129"/>
      <c r="J160" s="129"/>
      <c r="K160" s="129"/>
      <c r="L160" s="129"/>
      <c r="M160" s="144"/>
      <c r="O160" s="128"/>
    </row>
    <row r="161" spans="7:15" ht="18" customHeight="1" x14ac:dyDescent="0.2">
      <c r="G161" s="129"/>
      <c r="H161" s="129"/>
      <c r="I161" s="129"/>
      <c r="J161" s="129"/>
      <c r="K161" s="129"/>
      <c r="L161" s="129"/>
      <c r="O161" s="128"/>
    </row>
    <row r="162" spans="7:15" ht="18" customHeight="1" x14ac:dyDescent="0.2">
      <c r="G162" s="129"/>
      <c r="H162" s="129"/>
      <c r="I162" s="129"/>
      <c r="J162" s="129"/>
      <c r="K162" s="129"/>
      <c r="L162" s="129"/>
      <c r="O162" s="128"/>
    </row>
    <row r="163" spans="7:15" ht="18" customHeight="1" x14ac:dyDescent="0.2">
      <c r="G163" s="129"/>
      <c r="H163" s="129"/>
      <c r="I163" s="129"/>
      <c r="J163" s="129"/>
      <c r="K163" s="129"/>
      <c r="L163" s="129"/>
      <c r="O163" s="128"/>
    </row>
    <row r="164" spans="7:15" ht="18" customHeight="1" x14ac:dyDescent="0.2">
      <c r="G164" s="129"/>
      <c r="H164" s="129"/>
      <c r="I164" s="129"/>
      <c r="J164" s="129"/>
      <c r="K164" s="129"/>
      <c r="L164" s="129"/>
      <c r="O164" s="128"/>
    </row>
    <row r="165" spans="7:15" ht="18" customHeight="1" x14ac:dyDescent="0.2">
      <c r="G165" s="129"/>
      <c r="H165" s="129"/>
      <c r="I165" s="129"/>
      <c r="J165" s="129"/>
      <c r="K165" s="129"/>
      <c r="L165" s="129"/>
      <c r="O165" s="128"/>
    </row>
    <row r="166" spans="7:15" ht="18" customHeight="1" x14ac:dyDescent="0.2">
      <c r="G166" s="129"/>
      <c r="H166" s="129"/>
      <c r="I166" s="129"/>
      <c r="J166" s="129"/>
      <c r="K166" s="129"/>
      <c r="L166" s="129"/>
      <c r="O166" s="128"/>
    </row>
    <row r="167" spans="7:15" ht="18" customHeight="1" x14ac:dyDescent="0.2">
      <c r="G167" s="129"/>
      <c r="H167" s="129"/>
      <c r="I167" s="129"/>
      <c r="J167" s="129"/>
      <c r="K167" s="129"/>
      <c r="L167" s="129"/>
      <c r="O167" s="128"/>
    </row>
    <row r="168" spans="7:15" ht="18" customHeight="1" x14ac:dyDescent="0.2">
      <c r="G168" s="129"/>
      <c r="H168" s="129"/>
      <c r="I168" s="129"/>
      <c r="J168" s="129"/>
      <c r="K168" s="129"/>
      <c r="L168" s="129"/>
      <c r="O168" s="128"/>
    </row>
    <row r="169" spans="7:15" ht="18" customHeight="1" x14ac:dyDescent="0.2">
      <c r="G169" s="129"/>
      <c r="H169" s="129"/>
      <c r="I169" s="129"/>
      <c r="J169" s="129"/>
      <c r="K169" s="129"/>
      <c r="L169" s="129"/>
      <c r="O169" s="128"/>
    </row>
    <row r="170" spans="7:15" ht="18" customHeight="1" x14ac:dyDescent="0.2">
      <c r="G170" s="129"/>
      <c r="H170" s="129"/>
      <c r="I170" s="129"/>
      <c r="J170" s="129"/>
      <c r="K170" s="129"/>
      <c r="L170" s="129"/>
      <c r="O170" s="128"/>
    </row>
    <row r="171" spans="7:15" ht="18" customHeight="1" x14ac:dyDescent="0.2">
      <c r="G171" s="129"/>
      <c r="H171" s="129"/>
      <c r="I171" s="129"/>
      <c r="J171" s="129"/>
      <c r="K171" s="129"/>
      <c r="L171" s="129"/>
      <c r="O171" s="128"/>
    </row>
    <row r="172" spans="7:15" ht="18" customHeight="1" x14ac:dyDescent="0.2">
      <c r="G172" s="129"/>
      <c r="H172" s="129"/>
      <c r="I172" s="129"/>
      <c r="J172" s="129"/>
      <c r="K172" s="129"/>
      <c r="L172" s="129"/>
      <c r="O172" s="128"/>
    </row>
    <row r="173" spans="7:15" ht="18" customHeight="1" x14ac:dyDescent="0.2">
      <c r="G173" s="129"/>
      <c r="H173" s="129"/>
      <c r="I173" s="129"/>
      <c r="J173" s="129"/>
      <c r="K173" s="129"/>
      <c r="L173" s="129"/>
      <c r="O173" s="128"/>
    </row>
    <row r="174" spans="7:15" ht="18" customHeight="1" x14ac:dyDescent="0.2">
      <c r="G174" s="129"/>
      <c r="H174" s="129"/>
      <c r="I174" s="129"/>
      <c r="J174" s="129"/>
      <c r="K174" s="129"/>
      <c r="L174" s="129"/>
      <c r="O174" s="128"/>
    </row>
    <row r="175" spans="7:15" ht="18" customHeight="1" x14ac:dyDescent="0.2">
      <c r="G175" s="129"/>
      <c r="H175" s="129"/>
      <c r="I175" s="129"/>
      <c r="J175" s="129"/>
      <c r="K175" s="129"/>
      <c r="L175" s="129"/>
      <c r="O175" s="128"/>
    </row>
    <row r="176" spans="7:15" ht="18" customHeight="1" x14ac:dyDescent="0.2">
      <c r="G176" s="129"/>
      <c r="H176" s="129"/>
      <c r="I176" s="129"/>
      <c r="J176" s="129"/>
      <c r="K176" s="129"/>
      <c r="L176" s="129"/>
      <c r="O176" s="128"/>
    </row>
    <row r="177" spans="7:15" ht="18" customHeight="1" x14ac:dyDescent="0.2">
      <c r="G177" s="129"/>
      <c r="H177" s="129"/>
      <c r="I177" s="129"/>
      <c r="J177" s="129"/>
      <c r="K177" s="129"/>
      <c r="L177" s="129"/>
      <c r="O177" s="128"/>
    </row>
    <row r="178" spans="7:15" ht="18" customHeight="1" x14ac:dyDescent="0.2">
      <c r="G178" s="129"/>
      <c r="H178" s="129"/>
      <c r="I178" s="129"/>
      <c r="J178" s="129"/>
      <c r="K178" s="129"/>
      <c r="L178" s="129"/>
      <c r="O178" s="128"/>
    </row>
    <row r="179" spans="7:15" ht="18" customHeight="1" x14ac:dyDescent="0.2">
      <c r="G179" s="129"/>
      <c r="H179" s="129"/>
      <c r="I179" s="129"/>
      <c r="J179" s="129"/>
      <c r="K179" s="129"/>
      <c r="L179" s="129"/>
      <c r="O179" s="128"/>
    </row>
    <row r="180" spans="7:15" ht="18" customHeight="1" x14ac:dyDescent="0.2">
      <c r="G180" s="129"/>
      <c r="H180" s="129"/>
      <c r="I180" s="129"/>
      <c r="J180" s="129"/>
      <c r="K180" s="129"/>
      <c r="L180" s="129"/>
      <c r="O180" s="128"/>
    </row>
    <row r="181" spans="7:15" ht="18" customHeight="1" x14ac:dyDescent="0.2">
      <c r="G181" s="129"/>
      <c r="H181" s="129"/>
      <c r="I181" s="129"/>
      <c r="J181" s="129"/>
      <c r="K181" s="129"/>
      <c r="L181" s="129"/>
      <c r="O181" s="128"/>
    </row>
    <row r="182" spans="7:15" ht="18" customHeight="1" x14ac:dyDescent="0.2">
      <c r="G182" s="129"/>
      <c r="H182" s="129"/>
      <c r="I182" s="129"/>
      <c r="J182" s="129"/>
      <c r="K182" s="129"/>
      <c r="L182" s="129"/>
      <c r="O182" s="128"/>
    </row>
    <row r="183" spans="7:15" ht="18" customHeight="1" x14ac:dyDescent="0.2">
      <c r="G183" s="129"/>
      <c r="H183" s="129"/>
      <c r="I183" s="129"/>
      <c r="J183" s="129"/>
      <c r="K183" s="129"/>
      <c r="L183" s="129"/>
      <c r="O183" s="128"/>
    </row>
    <row r="184" spans="7:15" ht="18" customHeight="1" x14ac:dyDescent="0.2">
      <c r="G184" s="129"/>
      <c r="H184" s="129"/>
      <c r="I184" s="129"/>
      <c r="J184" s="129"/>
      <c r="K184" s="129"/>
      <c r="L184" s="129"/>
      <c r="O184" s="128"/>
    </row>
    <row r="185" spans="7:15" ht="18" customHeight="1" x14ac:dyDescent="0.2">
      <c r="G185" s="129"/>
      <c r="H185" s="129"/>
      <c r="I185" s="129"/>
      <c r="J185" s="129"/>
      <c r="K185" s="129"/>
      <c r="L185" s="129"/>
      <c r="O185" s="128"/>
    </row>
    <row r="186" spans="7:15" ht="18" customHeight="1" x14ac:dyDescent="0.2">
      <c r="G186" s="129"/>
      <c r="H186" s="129"/>
      <c r="I186" s="129"/>
      <c r="J186" s="129"/>
      <c r="K186" s="129"/>
      <c r="L186" s="129"/>
      <c r="O186" s="128"/>
    </row>
    <row r="187" spans="7:15" ht="18" customHeight="1" x14ac:dyDescent="0.2">
      <c r="G187" s="129"/>
      <c r="H187" s="129"/>
      <c r="I187" s="129"/>
      <c r="J187" s="129"/>
      <c r="K187" s="129"/>
      <c r="L187" s="129"/>
      <c r="O187" s="128"/>
    </row>
    <row r="188" spans="7:15" ht="18" customHeight="1" x14ac:dyDescent="0.2">
      <c r="G188" s="129"/>
      <c r="H188" s="129"/>
      <c r="I188" s="129"/>
      <c r="J188" s="129"/>
      <c r="K188" s="129"/>
      <c r="L188" s="129"/>
      <c r="O188" s="128"/>
    </row>
    <row r="189" spans="7:15" ht="18" customHeight="1" x14ac:dyDescent="0.2">
      <c r="G189" s="129"/>
      <c r="H189" s="129"/>
      <c r="I189" s="129"/>
      <c r="J189" s="129"/>
      <c r="K189" s="129"/>
      <c r="L189" s="129"/>
      <c r="O189" s="128"/>
    </row>
    <row r="190" spans="7:15" ht="18" customHeight="1" x14ac:dyDescent="0.2">
      <c r="G190" s="129"/>
      <c r="H190" s="129"/>
      <c r="I190" s="129"/>
      <c r="J190" s="129"/>
      <c r="K190" s="129"/>
      <c r="L190" s="129"/>
      <c r="O190" s="128"/>
    </row>
    <row r="191" spans="7:15" ht="18" customHeight="1" x14ac:dyDescent="0.2">
      <c r="G191" s="129"/>
      <c r="H191" s="129"/>
      <c r="I191" s="129"/>
      <c r="J191" s="129"/>
      <c r="K191" s="129"/>
      <c r="L191" s="129"/>
      <c r="O191" s="128"/>
    </row>
    <row r="192" spans="7:15" ht="18" customHeight="1" x14ac:dyDescent="0.2">
      <c r="G192" s="129"/>
      <c r="H192" s="129"/>
      <c r="I192" s="129"/>
      <c r="J192" s="129"/>
      <c r="K192" s="129"/>
      <c r="L192" s="129"/>
      <c r="O192" s="128"/>
    </row>
    <row r="193" spans="7:15" ht="18" customHeight="1" x14ac:dyDescent="0.2">
      <c r="G193" s="129"/>
      <c r="H193" s="129"/>
      <c r="I193" s="129"/>
      <c r="J193" s="129"/>
      <c r="K193" s="129"/>
      <c r="L193" s="129"/>
      <c r="O193" s="128"/>
    </row>
    <row r="194" spans="7:15" ht="18" customHeight="1" x14ac:dyDescent="0.2">
      <c r="G194" s="129"/>
      <c r="H194" s="129"/>
      <c r="I194" s="129"/>
      <c r="J194" s="129"/>
      <c r="K194" s="129"/>
      <c r="L194" s="129"/>
      <c r="O194" s="128"/>
    </row>
    <row r="195" spans="7:15" ht="18" customHeight="1" x14ac:dyDescent="0.2">
      <c r="G195" s="129"/>
      <c r="H195" s="129"/>
      <c r="I195" s="129"/>
      <c r="J195" s="129"/>
      <c r="K195" s="129"/>
      <c r="L195" s="129"/>
      <c r="O195" s="128"/>
    </row>
    <row r="196" spans="7:15" ht="18" customHeight="1" x14ac:dyDescent="0.2">
      <c r="G196" s="129"/>
      <c r="H196" s="129"/>
      <c r="I196" s="129"/>
      <c r="J196" s="129"/>
      <c r="K196" s="129"/>
      <c r="L196" s="129"/>
      <c r="O196" s="128"/>
    </row>
    <row r="197" spans="7:15" ht="18" customHeight="1" x14ac:dyDescent="0.2">
      <c r="G197" s="129"/>
      <c r="H197" s="129"/>
      <c r="I197" s="129"/>
      <c r="J197" s="129"/>
      <c r="K197" s="129"/>
      <c r="L197" s="129"/>
      <c r="O197" s="128"/>
    </row>
    <row r="198" spans="7:15" ht="18" customHeight="1" x14ac:dyDescent="0.2">
      <c r="G198" s="129"/>
      <c r="H198" s="129"/>
      <c r="I198" s="129"/>
      <c r="J198" s="129"/>
      <c r="K198" s="129"/>
      <c r="L198" s="129"/>
      <c r="O198" s="128"/>
    </row>
    <row r="199" spans="7:15" ht="18" customHeight="1" x14ac:dyDescent="0.2">
      <c r="G199" s="129"/>
      <c r="H199" s="129"/>
      <c r="I199" s="129"/>
      <c r="J199" s="129"/>
      <c r="K199" s="129"/>
      <c r="L199" s="129"/>
      <c r="O199" s="128"/>
    </row>
    <row r="200" spans="7:15" ht="18" customHeight="1" x14ac:dyDescent="0.2">
      <c r="G200" s="129"/>
      <c r="H200" s="129"/>
      <c r="I200" s="129"/>
      <c r="J200" s="129"/>
      <c r="K200" s="129"/>
      <c r="L200" s="129"/>
      <c r="O200" s="128"/>
    </row>
    <row r="201" spans="7:15" ht="18" customHeight="1" x14ac:dyDescent="0.2">
      <c r="G201" s="129"/>
      <c r="H201" s="129"/>
      <c r="I201" s="129"/>
      <c r="J201" s="129"/>
      <c r="K201" s="129"/>
      <c r="L201" s="129"/>
      <c r="O201" s="128"/>
    </row>
    <row r="202" spans="7:15" ht="18" customHeight="1" x14ac:dyDescent="0.2">
      <c r="G202" s="129"/>
      <c r="H202" s="129"/>
      <c r="I202" s="129"/>
      <c r="J202" s="129"/>
      <c r="K202" s="129"/>
      <c r="L202" s="129"/>
      <c r="O202" s="128"/>
    </row>
    <row r="203" spans="7:15" ht="18" customHeight="1" x14ac:dyDescent="0.2">
      <c r="G203" s="129"/>
      <c r="H203" s="129"/>
      <c r="I203" s="129"/>
      <c r="J203" s="129"/>
      <c r="K203" s="129"/>
      <c r="L203" s="129"/>
      <c r="O203" s="128"/>
    </row>
    <row r="204" spans="7:15" ht="18" customHeight="1" x14ac:dyDescent="0.2">
      <c r="G204" s="129"/>
      <c r="H204" s="129"/>
      <c r="I204" s="129"/>
      <c r="J204" s="129"/>
      <c r="K204" s="129"/>
      <c r="L204" s="129"/>
      <c r="O204" s="128"/>
    </row>
    <row r="205" spans="7:15" ht="18" customHeight="1" x14ac:dyDescent="0.2">
      <c r="G205" s="129"/>
      <c r="H205" s="129"/>
      <c r="I205" s="129"/>
      <c r="J205" s="129"/>
      <c r="K205" s="129"/>
      <c r="L205" s="129"/>
      <c r="O205" s="128"/>
    </row>
    <row r="206" spans="7:15" ht="18" customHeight="1" x14ac:dyDescent="0.2">
      <c r="G206" s="129"/>
      <c r="H206" s="129"/>
      <c r="I206" s="129"/>
      <c r="J206" s="129"/>
      <c r="K206" s="129"/>
      <c r="L206" s="129"/>
      <c r="O206" s="128"/>
    </row>
    <row r="207" spans="7:15" ht="18" customHeight="1" x14ac:dyDescent="0.2">
      <c r="G207" s="129"/>
      <c r="H207" s="129"/>
      <c r="I207" s="129"/>
      <c r="J207" s="129"/>
      <c r="K207" s="129"/>
      <c r="L207" s="129"/>
      <c r="O207" s="128"/>
    </row>
    <row r="208" spans="7:15" ht="18" customHeight="1" x14ac:dyDescent="0.2">
      <c r="G208" s="129"/>
      <c r="H208" s="129"/>
      <c r="I208" s="129"/>
      <c r="J208" s="129"/>
      <c r="K208" s="129"/>
      <c r="L208" s="129"/>
      <c r="O208" s="128"/>
    </row>
    <row r="209" spans="7:15" ht="18" customHeight="1" x14ac:dyDescent="0.2">
      <c r="G209" s="129"/>
      <c r="H209" s="129"/>
      <c r="I209" s="129"/>
      <c r="J209" s="129"/>
      <c r="K209" s="129"/>
      <c r="L209" s="129"/>
      <c r="O209" s="128"/>
    </row>
    <row r="210" spans="7:15" ht="18" customHeight="1" x14ac:dyDescent="0.2">
      <c r="G210" s="129"/>
      <c r="H210" s="129"/>
      <c r="I210" s="129"/>
      <c r="J210" s="129"/>
      <c r="K210" s="129"/>
      <c r="L210" s="129"/>
      <c r="O210" s="128"/>
    </row>
    <row r="211" spans="7:15" ht="18" customHeight="1" x14ac:dyDescent="0.2">
      <c r="G211" s="129"/>
      <c r="H211" s="129"/>
      <c r="I211" s="129"/>
      <c r="J211" s="129"/>
      <c r="K211" s="129"/>
      <c r="L211" s="129"/>
      <c r="O211" s="128"/>
    </row>
    <row r="212" spans="7:15" ht="18" customHeight="1" x14ac:dyDescent="0.2">
      <c r="G212" s="129"/>
      <c r="H212" s="129"/>
      <c r="I212" s="129"/>
      <c r="J212" s="129"/>
      <c r="K212" s="129"/>
      <c r="L212" s="129"/>
      <c r="O212" s="128"/>
    </row>
    <row r="213" spans="7:15" ht="18" customHeight="1" x14ac:dyDescent="0.2">
      <c r="G213" s="129"/>
      <c r="H213" s="129"/>
      <c r="I213" s="129"/>
      <c r="J213" s="129"/>
      <c r="K213" s="129"/>
      <c r="L213" s="129"/>
      <c r="O213" s="128"/>
    </row>
    <row r="214" spans="7:15" ht="18" customHeight="1" x14ac:dyDescent="0.2">
      <c r="G214" s="129"/>
      <c r="H214" s="129"/>
      <c r="I214" s="129"/>
      <c r="J214" s="129"/>
      <c r="K214" s="129"/>
      <c r="L214" s="129"/>
      <c r="O214" s="128"/>
    </row>
    <row r="215" spans="7:15" ht="18" customHeight="1" x14ac:dyDescent="0.2">
      <c r="G215" s="129"/>
      <c r="H215" s="129"/>
      <c r="I215" s="129"/>
      <c r="J215" s="129"/>
      <c r="K215" s="129"/>
      <c r="L215" s="129"/>
      <c r="O215" s="128"/>
    </row>
    <row r="216" spans="7:15" ht="18" customHeight="1" x14ac:dyDescent="0.2">
      <c r="G216" s="129"/>
      <c r="H216" s="129"/>
      <c r="I216" s="129"/>
      <c r="J216" s="129"/>
      <c r="K216" s="129"/>
      <c r="L216" s="129"/>
      <c r="O216" s="128"/>
    </row>
    <row r="217" spans="7:15" ht="18" customHeight="1" x14ac:dyDescent="0.2">
      <c r="G217" s="129"/>
      <c r="H217" s="129"/>
      <c r="I217" s="129"/>
      <c r="J217" s="129"/>
      <c r="K217" s="129"/>
      <c r="L217" s="129"/>
      <c r="O217" s="128"/>
    </row>
    <row r="218" spans="7:15" ht="18" customHeight="1" x14ac:dyDescent="0.2">
      <c r="G218" s="129"/>
      <c r="H218" s="129"/>
      <c r="I218" s="129"/>
      <c r="J218" s="129"/>
      <c r="K218" s="129"/>
      <c r="L218" s="129"/>
      <c r="O218" s="128"/>
    </row>
    <row r="219" spans="7:15" ht="18" customHeight="1" x14ac:dyDescent="0.2">
      <c r="G219" s="129"/>
      <c r="H219" s="129"/>
      <c r="I219" s="129"/>
      <c r="J219" s="129"/>
      <c r="K219" s="129"/>
      <c r="L219" s="129"/>
      <c r="O219" s="128"/>
    </row>
    <row r="220" spans="7:15" ht="18" customHeight="1" x14ac:dyDescent="0.2">
      <c r="G220" s="129"/>
      <c r="H220" s="129"/>
      <c r="I220" s="129"/>
      <c r="J220" s="129"/>
      <c r="K220" s="129"/>
      <c r="L220" s="129"/>
      <c r="O220" s="128"/>
    </row>
    <row r="221" spans="7:15" ht="18" customHeight="1" x14ac:dyDescent="0.2">
      <c r="G221" s="129"/>
      <c r="H221" s="129"/>
      <c r="I221" s="129"/>
      <c r="J221" s="129"/>
      <c r="K221" s="129"/>
      <c r="L221" s="129"/>
      <c r="O221" s="128"/>
    </row>
    <row r="222" spans="7:15" ht="18" customHeight="1" x14ac:dyDescent="0.2">
      <c r="G222" s="129"/>
      <c r="H222" s="129"/>
      <c r="I222" s="129"/>
      <c r="J222" s="129"/>
      <c r="K222" s="129"/>
      <c r="L222" s="129"/>
      <c r="O222" s="128"/>
    </row>
    <row r="223" spans="7:15" ht="18" customHeight="1" x14ac:dyDescent="0.2">
      <c r="G223" s="129"/>
      <c r="H223" s="129"/>
      <c r="I223" s="129"/>
      <c r="J223" s="129"/>
      <c r="K223" s="129"/>
      <c r="L223" s="129"/>
      <c r="O223" s="128"/>
    </row>
    <row r="224" spans="7:15" ht="18" customHeight="1" x14ac:dyDescent="0.2">
      <c r="G224" s="129"/>
      <c r="H224" s="129"/>
      <c r="I224" s="129"/>
      <c r="J224" s="129"/>
      <c r="K224" s="129"/>
      <c r="L224" s="129"/>
      <c r="O224" s="128"/>
    </row>
    <row r="225" spans="7:15" ht="18" customHeight="1" x14ac:dyDescent="0.2">
      <c r="G225" s="129"/>
      <c r="H225" s="129"/>
      <c r="I225" s="129"/>
      <c r="J225" s="129"/>
      <c r="K225" s="129"/>
      <c r="L225" s="129"/>
      <c r="O225" s="128"/>
    </row>
    <row r="226" spans="7:15" ht="18" customHeight="1" x14ac:dyDescent="0.2">
      <c r="G226" s="129"/>
      <c r="H226" s="129"/>
      <c r="I226" s="129"/>
      <c r="J226" s="129"/>
      <c r="K226" s="129"/>
      <c r="L226" s="129"/>
      <c r="O226" s="128"/>
    </row>
    <row r="227" spans="7:15" ht="18" customHeight="1" x14ac:dyDescent="0.2">
      <c r="G227" s="129"/>
      <c r="H227" s="129"/>
      <c r="I227" s="129"/>
      <c r="J227" s="129"/>
      <c r="K227" s="129"/>
      <c r="L227" s="129"/>
      <c r="O227" s="128"/>
    </row>
    <row r="228" spans="7:15" ht="18" customHeight="1" x14ac:dyDescent="0.2">
      <c r="G228" s="129"/>
      <c r="H228" s="129"/>
      <c r="I228" s="129"/>
      <c r="J228" s="129"/>
      <c r="K228" s="129"/>
      <c r="L228" s="129"/>
      <c r="O228" s="128"/>
    </row>
    <row r="229" spans="7:15" ht="18" customHeight="1" x14ac:dyDescent="0.2">
      <c r="G229" s="129"/>
      <c r="H229" s="129"/>
      <c r="I229" s="129"/>
      <c r="J229" s="129"/>
      <c r="K229" s="129"/>
      <c r="L229" s="129"/>
      <c r="O229" s="128"/>
    </row>
    <row r="230" spans="7:15" ht="18" customHeight="1" x14ac:dyDescent="0.2">
      <c r="G230" s="129"/>
      <c r="H230" s="129"/>
      <c r="I230" s="129"/>
      <c r="J230" s="129"/>
      <c r="K230" s="129"/>
      <c r="L230" s="129"/>
      <c r="O230" s="128"/>
    </row>
    <row r="231" spans="7:15" ht="18" customHeight="1" x14ac:dyDescent="0.2">
      <c r="G231" s="129"/>
      <c r="H231" s="129"/>
      <c r="I231" s="129"/>
      <c r="J231" s="129"/>
      <c r="K231" s="129"/>
      <c r="L231" s="129"/>
      <c r="O231" s="128"/>
    </row>
    <row r="232" spans="7:15" ht="18" customHeight="1" x14ac:dyDescent="0.2">
      <c r="G232" s="129"/>
      <c r="H232" s="129"/>
      <c r="I232" s="129"/>
      <c r="J232" s="129"/>
      <c r="K232" s="129"/>
      <c r="L232" s="129"/>
      <c r="O232" s="128"/>
    </row>
    <row r="233" spans="7:15" ht="18" customHeight="1" x14ac:dyDescent="0.2">
      <c r="G233" s="129"/>
      <c r="H233" s="129"/>
      <c r="I233" s="129"/>
      <c r="J233" s="129"/>
      <c r="K233" s="129"/>
      <c r="L233" s="129"/>
      <c r="O233" s="128"/>
    </row>
    <row r="234" spans="7:15" ht="18" customHeight="1" x14ac:dyDescent="0.2">
      <c r="G234" s="129"/>
      <c r="H234" s="129"/>
      <c r="I234" s="129"/>
      <c r="J234" s="129"/>
      <c r="K234" s="129"/>
      <c r="L234" s="129"/>
      <c r="O234" s="128"/>
    </row>
    <row r="235" spans="7:15" ht="18" customHeight="1" x14ac:dyDescent="0.2">
      <c r="G235" s="129"/>
      <c r="H235" s="129"/>
      <c r="I235" s="129"/>
      <c r="J235" s="129"/>
      <c r="K235" s="129"/>
      <c r="L235" s="129"/>
      <c r="O235" s="128"/>
    </row>
    <row r="236" spans="7:15" ht="18" customHeight="1" x14ac:dyDescent="0.2">
      <c r="G236" s="129"/>
      <c r="H236" s="129"/>
      <c r="I236" s="129"/>
      <c r="J236" s="129"/>
      <c r="K236" s="129"/>
      <c r="L236" s="129"/>
      <c r="O236" s="128"/>
    </row>
    <row r="237" spans="7:15" ht="18" customHeight="1" x14ac:dyDescent="0.2">
      <c r="G237" s="129"/>
      <c r="H237" s="129"/>
      <c r="I237" s="129"/>
      <c r="J237" s="129"/>
      <c r="K237" s="129"/>
      <c r="L237" s="129"/>
      <c r="O237" s="128"/>
    </row>
    <row r="238" spans="7:15" ht="18" customHeight="1" x14ac:dyDescent="0.2">
      <c r="G238" s="129"/>
      <c r="H238" s="129"/>
      <c r="I238" s="129"/>
      <c r="J238" s="129"/>
      <c r="K238" s="129"/>
      <c r="L238" s="129"/>
      <c r="O238" s="128"/>
    </row>
    <row r="239" spans="7:15" ht="18" customHeight="1" x14ac:dyDescent="0.2">
      <c r="G239" s="129"/>
      <c r="H239" s="129"/>
      <c r="I239" s="129"/>
      <c r="J239" s="129"/>
      <c r="K239" s="129"/>
      <c r="L239" s="129"/>
      <c r="O239" s="128"/>
    </row>
    <row r="240" spans="7:15" ht="18" customHeight="1" x14ac:dyDescent="0.2">
      <c r="G240" s="129"/>
      <c r="H240" s="129"/>
      <c r="I240" s="129"/>
      <c r="J240" s="129"/>
      <c r="K240" s="129"/>
      <c r="L240" s="129"/>
      <c r="O240" s="128"/>
    </row>
    <row r="241" spans="7:15" ht="18" customHeight="1" x14ac:dyDescent="0.2">
      <c r="G241" s="129"/>
      <c r="H241" s="129"/>
      <c r="I241" s="129"/>
      <c r="J241" s="129"/>
      <c r="K241" s="129"/>
      <c r="L241" s="129"/>
      <c r="O241" s="128"/>
    </row>
    <row r="242" spans="7:15" ht="18" customHeight="1" x14ac:dyDescent="0.2">
      <c r="G242" s="129"/>
      <c r="H242" s="129"/>
      <c r="I242" s="129"/>
      <c r="J242" s="129"/>
      <c r="K242" s="129"/>
      <c r="L242" s="129"/>
      <c r="O242" s="128"/>
    </row>
    <row r="243" spans="7:15" ht="18" customHeight="1" x14ac:dyDescent="0.2">
      <c r="G243" s="129"/>
      <c r="H243" s="129"/>
      <c r="I243" s="129"/>
      <c r="J243" s="129"/>
      <c r="K243" s="129"/>
      <c r="L243" s="129"/>
      <c r="O243" s="128"/>
    </row>
    <row r="244" spans="7:15" ht="18" customHeight="1" x14ac:dyDescent="0.2">
      <c r="G244" s="129"/>
      <c r="H244" s="129"/>
      <c r="I244" s="129"/>
      <c r="J244" s="129"/>
      <c r="K244" s="129"/>
      <c r="L244" s="129"/>
      <c r="O244" s="128"/>
    </row>
    <row r="245" spans="7:15" ht="18" customHeight="1" x14ac:dyDescent="0.2">
      <c r="G245" s="129"/>
      <c r="H245" s="129"/>
      <c r="I245" s="129"/>
      <c r="J245" s="129"/>
      <c r="K245" s="129"/>
      <c r="L245" s="129"/>
      <c r="O245" s="128"/>
    </row>
    <row r="246" spans="7:15" ht="18" customHeight="1" x14ac:dyDescent="0.2">
      <c r="G246" s="129"/>
      <c r="H246" s="129"/>
      <c r="I246" s="129"/>
      <c r="J246" s="129"/>
      <c r="K246" s="129"/>
      <c r="L246" s="129"/>
      <c r="O246" s="128"/>
    </row>
    <row r="247" spans="7:15" ht="18" customHeight="1" x14ac:dyDescent="0.2">
      <c r="G247" s="129"/>
      <c r="H247" s="129"/>
      <c r="I247" s="129"/>
      <c r="J247" s="129"/>
      <c r="K247" s="129"/>
      <c r="L247" s="129"/>
      <c r="O247" s="128"/>
    </row>
    <row r="248" spans="7:15" ht="18" customHeight="1" x14ac:dyDescent="0.2">
      <c r="G248" s="129"/>
      <c r="H248" s="129"/>
      <c r="I248" s="129"/>
      <c r="J248" s="129"/>
      <c r="K248" s="129"/>
      <c r="L248" s="129"/>
      <c r="O248" s="128"/>
    </row>
    <row r="249" spans="7:15" ht="18" customHeight="1" x14ac:dyDescent="0.2">
      <c r="G249" s="129"/>
      <c r="H249" s="129"/>
      <c r="I249" s="129"/>
      <c r="J249" s="129"/>
      <c r="K249" s="129"/>
      <c r="L249" s="129"/>
      <c r="O249" s="128"/>
    </row>
    <row r="250" spans="7:15" ht="18" customHeight="1" x14ac:dyDescent="0.2">
      <c r="G250" s="129"/>
      <c r="H250" s="129"/>
      <c r="I250" s="129"/>
      <c r="J250" s="129"/>
      <c r="K250" s="129"/>
      <c r="L250" s="129"/>
      <c r="O250" s="128"/>
    </row>
    <row r="251" spans="7:15" ht="18" customHeight="1" x14ac:dyDescent="0.2">
      <c r="G251" s="129"/>
      <c r="H251" s="129"/>
      <c r="I251" s="129"/>
      <c r="J251" s="129"/>
      <c r="K251" s="129"/>
      <c r="L251" s="129"/>
      <c r="O251" s="128"/>
    </row>
    <row r="252" spans="7:15" ht="18" customHeight="1" x14ac:dyDescent="0.2">
      <c r="G252" s="129"/>
      <c r="H252" s="129"/>
      <c r="I252" s="129"/>
      <c r="J252" s="129"/>
      <c r="K252" s="129"/>
      <c r="L252" s="129"/>
      <c r="O252" s="128"/>
    </row>
    <row r="253" spans="7:15" ht="18" customHeight="1" x14ac:dyDescent="0.2">
      <c r="G253" s="129"/>
      <c r="H253" s="129"/>
      <c r="I253" s="129"/>
      <c r="J253" s="129"/>
      <c r="K253" s="129"/>
      <c r="L253" s="129"/>
      <c r="O253" s="128"/>
    </row>
    <row r="254" spans="7:15" ht="18" customHeight="1" x14ac:dyDescent="0.2">
      <c r="G254" s="129"/>
      <c r="H254" s="129"/>
      <c r="I254" s="129"/>
      <c r="J254" s="129"/>
      <c r="K254" s="129"/>
      <c r="L254" s="129"/>
      <c r="O254" s="128"/>
    </row>
    <row r="255" spans="7:15" ht="18" customHeight="1" x14ac:dyDescent="0.2">
      <c r="G255" s="129"/>
      <c r="H255" s="129"/>
      <c r="I255" s="129"/>
      <c r="J255" s="129"/>
      <c r="K255" s="129"/>
      <c r="L255" s="129"/>
      <c r="O255" s="128"/>
    </row>
    <row r="256" spans="7:15" ht="18" customHeight="1" x14ac:dyDescent="0.2">
      <c r="G256" s="129"/>
      <c r="H256" s="129"/>
      <c r="I256" s="129"/>
      <c r="J256" s="129"/>
      <c r="K256" s="129"/>
      <c r="L256" s="129"/>
      <c r="O256" s="128"/>
    </row>
    <row r="257" spans="7:15" ht="18" customHeight="1" x14ac:dyDescent="0.2">
      <c r="G257" s="129"/>
      <c r="H257" s="129"/>
      <c r="I257" s="129"/>
      <c r="J257" s="129"/>
      <c r="K257" s="129"/>
      <c r="L257" s="129"/>
      <c r="O257" s="128"/>
    </row>
    <row r="258" spans="7:15" ht="18" customHeight="1" x14ac:dyDescent="0.2">
      <c r="O258" s="128"/>
    </row>
    <row r="259" spans="7:15" ht="18" customHeight="1" x14ac:dyDescent="0.2">
      <c r="O259" s="128"/>
    </row>
    <row r="260" spans="7:15" ht="18" customHeight="1" x14ac:dyDescent="0.2">
      <c r="O260" s="128"/>
    </row>
    <row r="261" spans="7:15" ht="18" customHeight="1" x14ac:dyDescent="0.2">
      <c r="O261" s="128"/>
    </row>
    <row r="262" spans="7:15" ht="18" customHeight="1" x14ac:dyDescent="0.2">
      <c r="O262" s="128"/>
    </row>
    <row r="263" spans="7:15" ht="18" customHeight="1" x14ac:dyDescent="0.2">
      <c r="O263" s="128"/>
    </row>
    <row r="264" spans="7:15" ht="18" customHeight="1" x14ac:dyDescent="0.2">
      <c r="O264" s="128"/>
    </row>
    <row r="265" spans="7:15" ht="18" customHeight="1" x14ac:dyDescent="0.2">
      <c r="O265" s="128"/>
    </row>
    <row r="266" spans="7:15" ht="18" customHeight="1" x14ac:dyDescent="0.2">
      <c r="O266" s="128"/>
    </row>
    <row r="267" spans="7:15" ht="18" customHeight="1" x14ac:dyDescent="0.2">
      <c r="O267" s="128"/>
    </row>
    <row r="268" spans="7:15" ht="18" customHeight="1" x14ac:dyDescent="0.2">
      <c r="O268" s="128"/>
    </row>
    <row r="269" spans="7:15" ht="18" customHeight="1" x14ac:dyDescent="0.2">
      <c r="O269" s="128"/>
    </row>
    <row r="270" spans="7:15" ht="18" customHeight="1" x14ac:dyDescent="0.2">
      <c r="O270" s="128"/>
    </row>
    <row r="271" spans="7:15" ht="18" customHeight="1" x14ac:dyDescent="0.2">
      <c r="O271" s="128"/>
    </row>
    <row r="272" spans="7:15" ht="18" customHeight="1" x14ac:dyDescent="0.2">
      <c r="O272" s="128"/>
    </row>
    <row r="273" spans="15:15" ht="18" customHeight="1" x14ac:dyDescent="0.2">
      <c r="O273" s="128"/>
    </row>
    <row r="274" spans="15:15" ht="18" customHeight="1" x14ac:dyDescent="0.2">
      <c r="O274" s="128"/>
    </row>
    <row r="275" spans="15:15" ht="18" customHeight="1" x14ac:dyDescent="0.2">
      <c r="O275" s="128"/>
    </row>
    <row r="276" spans="15:15" ht="18" customHeight="1" x14ac:dyDescent="0.2">
      <c r="O276" s="128"/>
    </row>
    <row r="277" spans="15:15" ht="18" customHeight="1" x14ac:dyDescent="0.2">
      <c r="O277" s="128"/>
    </row>
    <row r="278" spans="15:15" ht="18" customHeight="1" x14ac:dyDescent="0.2">
      <c r="O278" s="128"/>
    </row>
    <row r="279" spans="15:15" ht="18" customHeight="1" x14ac:dyDescent="0.2">
      <c r="O279" s="128"/>
    </row>
    <row r="280" spans="15:15" ht="18" customHeight="1" x14ac:dyDescent="0.2">
      <c r="O280" s="128"/>
    </row>
    <row r="281" spans="15:15" ht="18" customHeight="1" x14ac:dyDescent="0.2">
      <c r="O281" s="128"/>
    </row>
    <row r="282" spans="15:15" ht="18" customHeight="1" x14ac:dyDescent="0.2">
      <c r="O282" s="128"/>
    </row>
    <row r="283" spans="15:15" ht="18" customHeight="1" x14ac:dyDescent="0.2">
      <c r="O283" s="128"/>
    </row>
    <row r="284" spans="15:15" ht="18" customHeight="1" x14ac:dyDescent="0.2">
      <c r="O284" s="128"/>
    </row>
    <row r="285" spans="15:15" ht="18" customHeight="1" x14ac:dyDescent="0.2">
      <c r="O285" s="128"/>
    </row>
    <row r="286" spans="15:15" ht="18" customHeight="1" x14ac:dyDescent="0.2">
      <c r="O286" s="128"/>
    </row>
    <row r="287" spans="15:15" ht="18" customHeight="1" x14ac:dyDescent="0.2">
      <c r="O287" s="128"/>
    </row>
    <row r="288" spans="15:15" ht="18" customHeight="1" x14ac:dyDescent="0.2">
      <c r="O288" s="128"/>
    </row>
    <row r="289" spans="15:15" ht="18" customHeight="1" x14ac:dyDescent="0.2">
      <c r="O289" s="128"/>
    </row>
    <row r="290" spans="15:15" ht="18" customHeight="1" x14ac:dyDescent="0.2">
      <c r="O290" s="128"/>
    </row>
    <row r="291" spans="15:15" ht="18" customHeight="1" x14ac:dyDescent="0.2">
      <c r="O291" s="128"/>
    </row>
    <row r="292" spans="15:15" ht="18" customHeight="1" x14ac:dyDescent="0.2">
      <c r="O292" s="128"/>
    </row>
    <row r="293" spans="15:15" ht="18" customHeight="1" x14ac:dyDescent="0.2">
      <c r="O293" s="128"/>
    </row>
    <row r="294" spans="15:15" ht="18" customHeight="1" x14ac:dyDescent="0.2">
      <c r="O294" s="128"/>
    </row>
    <row r="295" spans="15:15" ht="18" customHeight="1" x14ac:dyDescent="0.2">
      <c r="O295" s="128"/>
    </row>
    <row r="296" spans="15:15" ht="18" customHeight="1" x14ac:dyDescent="0.2">
      <c r="O296" s="128"/>
    </row>
    <row r="297" spans="15:15" ht="18" customHeight="1" x14ac:dyDescent="0.2">
      <c r="O297" s="128"/>
    </row>
    <row r="298" spans="15:15" ht="18" customHeight="1" x14ac:dyDescent="0.2">
      <c r="O298" s="128"/>
    </row>
    <row r="299" spans="15:15" ht="18" customHeight="1" x14ac:dyDescent="0.2">
      <c r="O299" s="128"/>
    </row>
    <row r="300" spans="15:15" ht="18" customHeight="1" x14ac:dyDescent="0.2">
      <c r="O300" s="128"/>
    </row>
    <row r="301" spans="15:15" ht="18" customHeight="1" x14ac:dyDescent="0.2">
      <c r="O301" s="128"/>
    </row>
    <row r="302" spans="15:15" ht="18" customHeight="1" x14ac:dyDescent="0.2">
      <c r="O302" s="128"/>
    </row>
    <row r="303" spans="15:15" ht="18" customHeight="1" x14ac:dyDescent="0.2">
      <c r="O303" s="128"/>
    </row>
    <row r="304" spans="15:15" ht="18" customHeight="1" x14ac:dyDescent="0.2">
      <c r="O304" s="128"/>
    </row>
    <row r="305" spans="15:15" ht="18" customHeight="1" x14ac:dyDescent="0.2">
      <c r="O305" s="128"/>
    </row>
    <row r="306" spans="15:15" ht="18" customHeight="1" x14ac:dyDescent="0.2">
      <c r="O306" s="128"/>
    </row>
    <row r="307" spans="15:15" ht="18" customHeight="1" x14ac:dyDescent="0.2">
      <c r="O307" s="128"/>
    </row>
    <row r="308" spans="15:15" ht="18" customHeight="1" x14ac:dyDescent="0.2">
      <c r="O308" s="128"/>
    </row>
    <row r="309" spans="15:15" ht="18" customHeight="1" x14ac:dyDescent="0.2">
      <c r="O309" s="128"/>
    </row>
    <row r="310" spans="15:15" ht="18" customHeight="1" x14ac:dyDescent="0.2">
      <c r="O310" s="128"/>
    </row>
    <row r="311" spans="15:15" ht="18" customHeight="1" x14ac:dyDescent="0.2">
      <c r="O311" s="128"/>
    </row>
    <row r="312" spans="15:15" ht="18" customHeight="1" x14ac:dyDescent="0.2">
      <c r="O312" s="128"/>
    </row>
    <row r="313" spans="15:15" ht="18" customHeight="1" x14ac:dyDescent="0.2">
      <c r="O313" s="128"/>
    </row>
    <row r="314" spans="15:15" ht="18" customHeight="1" x14ac:dyDescent="0.2">
      <c r="O314" s="128"/>
    </row>
    <row r="315" spans="15:15" ht="18" customHeight="1" x14ac:dyDescent="0.2">
      <c r="O315" s="128"/>
    </row>
    <row r="316" spans="15:15" ht="18" customHeight="1" x14ac:dyDescent="0.2">
      <c r="O316" s="128"/>
    </row>
    <row r="317" spans="15:15" ht="18" customHeight="1" x14ac:dyDescent="0.2">
      <c r="O317" s="128"/>
    </row>
    <row r="318" spans="15:15" ht="18" customHeight="1" x14ac:dyDescent="0.2">
      <c r="O318" s="128"/>
    </row>
    <row r="319" spans="15:15" ht="18" customHeight="1" x14ac:dyDescent="0.2">
      <c r="O319" s="128"/>
    </row>
    <row r="320" spans="15:15" ht="18" customHeight="1" x14ac:dyDescent="0.2">
      <c r="O320" s="128"/>
    </row>
    <row r="321" spans="15:15" ht="18" customHeight="1" x14ac:dyDescent="0.2">
      <c r="O321" s="128"/>
    </row>
    <row r="322" spans="15:15" ht="18" customHeight="1" x14ac:dyDescent="0.2">
      <c r="O322" s="128"/>
    </row>
    <row r="323" spans="15:15" ht="18" customHeight="1" x14ac:dyDescent="0.2">
      <c r="O323" s="128"/>
    </row>
    <row r="324" spans="15:15" ht="18" customHeight="1" x14ac:dyDescent="0.2">
      <c r="O324" s="128"/>
    </row>
    <row r="325" spans="15:15" ht="18" customHeight="1" x14ac:dyDescent="0.2">
      <c r="O325" s="128"/>
    </row>
    <row r="326" spans="15:15" ht="18" customHeight="1" x14ac:dyDescent="0.2">
      <c r="O326" s="128"/>
    </row>
    <row r="327" spans="15:15" ht="18" customHeight="1" x14ac:dyDescent="0.2">
      <c r="O327" s="128"/>
    </row>
    <row r="328" spans="15:15" ht="18" customHeight="1" x14ac:dyDescent="0.2">
      <c r="O328" s="128"/>
    </row>
    <row r="329" spans="15:15" ht="18" customHeight="1" x14ac:dyDescent="0.2">
      <c r="O329" s="128"/>
    </row>
    <row r="330" spans="15:15" ht="18" customHeight="1" x14ac:dyDescent="0.2">
      <c r="O330" s="128"/>
    </row>
    <row r="331" spans="15:15" ht="18" customHeight="1" x14ac:dyDescent="0.2">
      <c r="O331" s="128"/>
    </row>
    <row r="332" spans="15:15" ht="18" customHeight="1" x14ac:dyDescent="0.2">
      <c r="O332" s="128"/>
    </row>
    <row r="333" spans="15:15" ht="18" customHeight="1" x14ac:dyDescent="0.2">
      <c r="O333" s="128"/>
    </row>
    <row r="334" spans="15:15" ht="18" customHeight="1" x14ac:dyDescent="0.2">
      <c r="O334" s="128"/>
    </row>
    <row r="335" spans="15:15" ht="18" customHeight="1" x14ac:dyDescent="0.2">
      <c r="O335" s="128"/>
    </row>
    <row r="336" spans="15:15" ht="18" customHeight="1" x14ac:dyDescent="0.2">
      <c r="O336" s="128"/>
    </row>
    <row r="337" spans="15:15" ht="18" customHeight="1" x14ac:dyDescent="0.2">
      <c r="O337" s="128"/>
    </row>
    <row r="338" spans="15:15" ht="18" customHeight="1" x14ac:dyDescent="0.2">
      <c r="O338" s="128"/>
    </row>
    <row r="339" spans="15:15" ht="18" customHeight="1" x14ac:dyDescent="0.2">
      <c r="O339" s="128"/>
    </row>
    <row r="340" spans="15:15" ht="18" customHeight="1" x14ac:dyDescent="0.2">
      <c r="O340" s="128"/>
    </row>
    <row r="341" spans="15:15" ht="18" customHeight="1" x14ac:dyDescent="0.2">
      <c r="O341" s="128"/>
    </row>
    <row r="342" spans="15:15" ht="18" customHeight="1" x14ac:dyDescent="0.2">
      <c r="O342" s="128"/>
    </row>
    <row r="343" spans="15:15" ht="18" customHeight="1" x14ac:dyDescent="0.2">
      <c r="O343" s="128"/>
    </row>
    <row r="344" spans="15:15" ht="18" customHeight="1" x14ac:dyDescent="0.2">
      <c r="O344" s="128"/>
    </row>
    <row r="345" spans="15:15" ht="18" customHeight="1" x14ac:dyDescent="0.2">
      <c r="O345" s="128"/>
    </row>
    <row r="346" spans="15:15" ht="18" customHeight="1" x14ac:dyDescent="0.2">
      <c r="O346" s="128"/>
    </row>
    <row r="347" spans="15:15" ht="18" customHeight="1" x14ac:dyDescent="0.2">
      <c r="O347" s="128"/>
    </row>
    <row r="348" spans="15:15" ht="18" customHeight="1" x14ac:dyDescent="0.2">
      <c r="O348" s="128"/>
    </row>
    <row r="349" spans="15:15" ht="18" customHeight="1" x14ac:dyDescent="0.2">
      <c r="O349" s="128"/>
    </row>
    <row r="350" spans="15:15" ht="18" customHeight="1" x14ac:dyDescent="0.2">
      <c r="O350" s="128"/>
    </row>
    <row r="351" spans="15:15" ht="18" customHeight="1" x14ac:dyDescent="0.2">
      <c r="O351" s="128"/>
    </row>
    <row r="352" spans="15:15" ht="18" customHeight="1" x14ac:dyDescent="0.2">
      <c r="O352" s="128"/>
    </row>
    <row r="353" spans="15:15" ht="18" customHeight="1" x14ac:dyDescent="0.2">
      <c r="O353" s="128"/>
    </row>
    <row r="354" spans="15:15" ht="18" customHeight="1" x14ac:dyDescent="0.2">
      <c r="O354" s="128"/>
    </row>
    <row r="355" spans="15:15" ht="18" customHeight="1" x14ac:dyDescent="0.2">
      <c r="O355" s="128"/>
    </row>
    <row r="356" spans="15:15" ht="18" customHeight="1" x14ac:dyDescent="0.2">
      <c r="O356" s="128"/>
    </row>
    <row r="357" spans="15:15" ht="18" customHeight="1" x14ac:dyDescent="0.2">
      <c r="O357" s="128"/>
    </row>
    <row r="358" spans="15:15" ht="18" customHeight="1" x14ac:dyDescent="0.2">
      <c r="O358" s="128"/>
    </row>
    <row r="359" spans="15:15" ht="18" customHeight="1" x14ac:dyDescent="0.2">
      <c r="O359" s="128"/>
    </row>
    <row r="360" spans="15:15" ht="18" customHeight="1" x14ac:dyDescent="0.2">
      <c r="O360" s="128"/>
    </row>
    <row r="361" spans="15:15" ht="18" customHeight="1" x14ac:dyDescent="0.2">
      <c r="O361" s="128"/>
    </row>
    <row r="362" spans="15:15" ht="18" customHeight="1" x14ac:dyDescent="0.2">
      <c r="O362" s="128"/>
    </row>
    <row r="363" spans="15:15" ht="18" customHeight="1" x14ac:dyDescent="0.2">
      <c r="O363" s="128"/>
    </row>
    <row r="364" spans="15:15" ht="18" customHeight="1" x14ac:dyDescent="0.2">
      <c r="O364" s="128"/>
    </row>
    <row r="365" spans="15:15" ht="18" customHeight="1" x14ac:dyDescent="0.2">
      <c r="O365" s="128"/>
    </row>
    <row r="366" spans="15:15" ht="18" customHeight="1" x14ac:dyDescent="0.2">
      <c r="O366" s="128"/>
    </row>
    <row r="367" spans="15:15" ht="18" customHeight="1" x14ac:dyDescent="0.2">
      <c r="O367" s="128"/>
    </row>
    <row r="368" spans="15:15" ht="18" customHeight="1" x14ac:dyDescent="0.2">
      <c r="O368" s="128"/>
    </row>
    <row r="369" spans="15:15" ht="18" customHeight="1" x14ac:dyDescent="0.2">
      <c r="O369" s="128"/>
    </row>
    <row r="370" spans="15:15" ht="18" customHeight="1" x14ac:dyDescent="0.2">
      <c r="O370" s="128"/>
    </row>
    <row r="371" spans="15:15" ht="18" customHeight="1" x14ac:dyDescent="0.2">
      <c r="O371" s="128"/>
    </row>
    <row r="372" spans="15:15" ht="18" customHeight="1" x14ac:dyDescent="0.2">
      <c r="O372" s="128"/>
    </row>
    <row r="373" spans="15:15" ht="18" customHeight="1" x14ac:dyDescent="0.2">
      <c r="O373" s="128"/>
    </row>
    <row r="374" spans="15:15" ht="18" customHeight="1" x14ac:dyDescent="0.2">
      <c r="O374" s="128"/>
    </row>
    <row r="375" spans="15:15" ht="18" customHeight="1" x14ac:dyDescent="0.2">
      <c r="O375" s="128"/>
    </row>
    <row r="376" spans="15:15" ht="18" customHeight="1" x14ac:dyDescent="0.2">
      <c r="O376" s="128"/>
    </row>
    <row r="377" spans="15:15" ht="18" customHeight="1" x14ac:dyDescent="0.2">
      <c r="O377" s="128"/>
    </row>
    <row r="378" spans="15:15" ht="18" customHeight="1" x14ac:dyDescent="0.2">
      <c r="O378" s="128"/>
    </row>
    <row r="379" spans="15:15" ht="18" customHeight="1" x14ac:dyDescent="0.2">
      <c r="O379" s="128"/>
    </row>
    <row r="380" spans="15:15" ht="18" customHeight="1" x14ac:dyDescent="0.2">
      <c r="O380" s="128"/>
    </row>
    <row r="381" spans="15:15" ht="18" customHeight="1" x14ac:dyDescent="0.2">
      <c r="O381" s="128"/>
    </row>
    <row r="382" spans="15:15" ht="18" customHeight="1" x14ac:dyDescent="0.2">
      <c r="O382" s="128"/>
    </row>
    <row r="383" spans="15:15" ht="18" customHeight="1" x14ac:dyDescent="0.2">
      <c r="O383" s="128"/>
    </row>
    <row r="384" spans="15:15" ht="18" customHeight="1" x14ac:dyDescent="0.2">
      <c r="O384" s="128"/>
    </row>
    <row r="385" spans="15:15" ht="18" customHeight="1" x14ac:dyDescent="0.2">
      <c r="O385" s="128"/>
    </row>
    <row r="386" spans="15:15" ht="18" customHeight="1" x14ac:dyDescent="0.2">
      <c r="O386" s="128"/>
    </row>
    <row r="387" spans="15:15" ht="18" customHeight="1" x14ac:dyDescent="0.2">
      <c r="O387" s="128"/>
    </row>
    <row r="388" spans="15:15" ht="18" customHeight="1" x14ac:dyDescent="0.2">
      <c r="O388" s="128"/>
    </row>
    <row r="389" spans="15:15" ht="18" customHeight="1" x14ac:dyDescent="0.2">
      <c r="O389" s="128"/>
    </row>
    <row r="390" spans="15:15" ht="18" customHeight="1" x14ac:dyDescent="0.2">
      <c r="O390" s="128"/>
    </row>
    <row r="391" spans="15:15" ht="18" customHeight="1" x14ac:dyDescent="0.2">
      <c r="O391" s="128"/>
    </row>
    <row r="392" spans="15:15" ht="18" customHeight="1" x14ac:dyDescent="0.2">
      <c r="O392" s="128"/>
    </row>
    <row r="393" spans="15:15" ht="18" customHeight="1" x14ac:dyDescent="0.2">
      <c r="O393" s="128"/>
    </row>
    <row r="394" spans="15:15" ht="18" customHeight="1" x14ac:dyDescent="0.2">
      <c r="O394" s="128"/>
    </row>
    <row r="395" spans="15:15" ht="18" customHeight="1" x14ac:dyDescent="0.2">
      <c r="O395" s="128"/>
    </row>
    <row r="396" spans="15:15" ht="18" customHeight="1" x14ac:dyDescent="0.2">
      <c r="O396" s="128"/>
    </row>
    <row r="397" spans="15:15" ht="18" customHeight="1" x14ac:dyDescent="0.2">
      <c r="O397" s="128"/>
    </row>
    <row r="398" spans="15:15" ht="18" customHeight="1" x14ac:dyDescent="0.2">
      <c r="O398" s="128"/>
    </row>
    <row r="399" spans="15:15" ht="18" customHeight="1" x14ac:dyDescent="0.2">
      <c r="O399" s="128"/>
    </row>
    <row r="400" spans="15:15" ht="18" customHeight="1" x14ac:dyDescent="0.2">
      <c r="O400" s="128"/>
    </row>
    <row r="401" spans="15:15" ht="18" customHeight="1" x14ac:dyDescent="0.2">
      <c r="O401" s="128"/>
    </row>
    <row r="402" spans="15:15" ht="18" customHeight="1" x14ac:dyDescent="0.2">
      <c r="O402" s="128"/>
    </row>
    <row r="403" spans="15:15" ht="18" customHeight="1" x14ac:dyDescent="0.2">
      <c r="O403" s="128"/>
    </row>
    <row r="404" spans="15:15" ht="18" customHeight="1" x14ac:dyDescent="0.2">
      <c r="O404" s="128"/>
    </row>
    <row r="405" spans="15:15" ht="18" customHeight="1" x14ac:dyDescent="0.2">
      <c r="O405" s="128"/>
    </row>
    <row r="406" spans="15:15" ht="18" customHeight="1" x14ac:dyDescent="0.2">
      <c r="O406" s="128"/>
    </row>
    <row r="407" spans="15:15" ht="18" customHeight="1" x14ac:dyDescent="0.2">
      <c r="O407" s="128"/>
    </row>
    <row r="408" spans="15:15" ht="18" customHeight="1" x14ac:dyDescent="0.2">
      <c r="O408" s="128"/>
    </row>
    <row r="409" spans="15:15" ht="18" customHeight="1" x14ac:dyDescent="0.2">
      <c r="O409" s="128"/>
    </row>
    <row r="410" spans="15:15" ht="18" customHeight="1" x14ac:dyDescent="0.2">
      <c r="O410" s="128"/>
    </row>
    <row r="411" spans="15:15" ht="18" customHeight="1" x14ac:dyDescent="0.2">
      <c r="O411" s="128"/>
    </row>
    <row r="412" spans="15:15" ht="18" customHeight="1" x14ac:dyDescent="0.2">
      <c r="O412" s="128"/>
    </row>
    <row r="413" spans="15:15" ht="18" customHeight="1" x14ac:dyDescent="0.2">
      <c r="O413" s="128"/>
    </row>
    <row r="414" spans="15:15" ht="18" customHeight="1" x14ac:dyDescent="0.2">
      <c r="O414" s="128"/>
    </row>
    <row r="415" spans="15:15" ht="18" customHeight="1" x14ac:dyDescent="0.2">
      <c r="O415" s="128"/>
    </row>
    <row r="416" spans="15:15" ht="18" customHeight="1" x14ac:dyDescent="0.2">
      <c r="O416" s="128"/>
    </row>
    <row r="417" spans="15:15" ht="18" customHeight="1" x14ac:dyDescent="0.2">
      <c r="O417" s="128"/>
    </row>
    <row r="418" spans="15:15" ht="18" customHeight="1" x14ac:dyDescent="0.2">
      <c r="O418" s="128"/>
    </row>
    <row r="419" spans="15:15" ht="18" customHeight="1" x14ac:dyDescent="0.2">
      <c r="O419" s="128"/>
    </row>
    <row r="420" spans="15:15" ht="18" customHeight="1" x14ac:dyDescent="0.2">
      <c r="O420" s="128"/>
    </row>
    <row r="421" spans="15:15" ht="18" customHeight="1" x14ac:dyDescent="0.2">
      <c r="O421" s="128"/>
    </row>
    <row r="422" spans="15:15" ht="18" customHeight="1" x14ac:dyDescent="0.2">
      <c r="O422" s="128"/>
    </row>
    <row r="423" spans="15:15" ht="18" customHeight="1" x14ac:dyDescent="0.2">
      <c r="O423" s="128"/>
    </row>
    <row r="424" spans="15:15" ht="18" customHeight="1" x14ac:dyDescent="0.2">
      <c r="O424" s="128"/>
    </row>
    <row r="425" spans="15:15" ht="18" customHeight="1" x14ac:dyDescent="0.2">
      <c r="O425" s="128"/>
    </row>
    <row r="426" spans="15:15" ht="18" customHeight="1" x14ac:dyDescent="0.2">
      <c r="O426" s="128"/>
    </row>
    <row r="427" spans="15:15" ht="18" customHeight="1" x14ac:dyDescent="0.2">
      <c r="O427" s="128"/>
    </row>
    <row r="428" spans="15:15" ht="18" customHeight="1" x14ac:dyDescent="0.2">
      <c r="O428" s="128"/>
    </row>
    <row r="429" spans="15:15" ht="18" customHeight="1" x14ac:dyDescent="0.2">
      <c r="O429" s="128"/>
    </row>
    <row r="430" spans="15:15" ht="18" customHeight="1" x14ac:dyDescent="0.2">
      <c r="O430" s="128"/>
    </row>
    <row r="431" spans="15:15" ht="18" customHeight="1" x14ac:dyDescent="0.2">
      <c r="O431" s="128"/>
    </row>
    <row r="432" spans="15:15" ht="18" customHeight="1" x14ac:dyDescent="0.2">
      <c r="O432" s="128"/>
    </row>
    <row r="433" spans="15:15" ht="18" customHeight="1" x14ac:dyDescent="0.2">
      <c r="O433" s="128"/>
    </row>
    <row r="434" spans="15:15" ht="18" customHeight="1" x14ac:dyDescent="0.2">
      <c r="O434" s="128"/>
    </row>
    <row r="435" spans="15:15" ht="18" customHeight="1" x14ac:dyDescent="0.2">
      <c r="O435" s="128"/>
    </row>
    <row r="436" spans="15:15" ht="18" customHeight="1" x14ac:dyDescent="0.2">
      <c r="O436" s="128"/>
    </row>
    <row r="437" spans="15:15" ht="18" customHeight="1" x14ac:dyDescent="0.2">
      <c r="O437" s="128"/>
    </row>
    <row r="438" spans="15:15" ht="18" customHeight="1" x14ac:dyDescent="0.2">
      <c r="O438" s="128"/>
    </row>
    <row r="439" spans="15:15" ht="18" customHeight="1" x14ac:dyDescent="0.2">
      <c r="O439" s="128"/>
    </row>
    <row r="440" spans="15:15" ht="18" customHeight="1" x14ac:dyDescent="0.2">
      <c r="O440" s="128"/>
    </row>
    <row r="441" spans="15:15" ht="18" customHeight="1" x14ac:dyDescent="0.2">
      <c r="O441" s="128"/>
    </row>
    <row r="442" spans="15:15" ht="18" customHeight="1" x14ac:dyDescent="0.2">
      <c r="O442" s="128"/>
    </row>
    <row r="443" spans="15:15" ht="18" customHeight="1" x14ac:dyDescent="0.2">
      <c r="O443" s="128"/>
    </row>
    <row r="444" spans="15:15" ht="18" customHeight="1" x14ac:dyDescent="0.2">
      <c r="O444" s="128"/>
    </row>
    <row r="445" spans="15:15" ht="18" customHeight="1" x14ac:dyDescent="0.2">
      <c r="O445" s="128"/>
    </row>
    <row r="446" spans="15:15" ht="18" customHeight="1" x14ac:dyDescent="0.2">
      <c r="O446" s="128"/>
    </row>
    <row r="447" spans="15:15" ht="18" customHeight="1" x14ac:dyDescent="0.2">
      <c r="O447" s="128"/>
    </row>
    <row r="448" spans="15:15" ht="18" customHeight="1" x14ac:dyDescent="0.2">
      <c r="O448" s="128"/>
    </row>
    <row r="449" spans="15:15" ht="18" customHeight="1" x14ac:dyDescent="0.2">
      <c r="O449" s="128"/>
    </row>
    <row r="450" spans="15:15" ht="18" customHeight="1" x14ac:dyDescent="0.2">
      <c r="O450" s="128"/>
    </row>
    <row r="451" spans="15:15" ht="18" customHeight="1" x14ac:dyDescent="0.2">
      <c r="O451" s="128"/>
    </row>
    <row r="452" spans="15:15" ht="18" customHeight="1" x14ac:dyDescent="0.2">
      <c r="O452" s="128"/>
    </row>
    <row r="453" spans="15:15" ht="18" customHeight="1" x14ac:dyDescent="0.2">
      <c r="O453" s="128"/>
    </row>
    <row r="454" spans="15:15" ht="18" customHeight="1" x14ac:dyDescent="0.2">
      <c r="O454" s="128"/>
    </row>
    <row r="455" spans="15:15" ht="18" customHeight="1" x14ac:dyDescent="0.2">
      <c r="O455" s="128"/>
    </row>
    <row r="456" spans="15:15" ht="18" customHeight="1" x14ac:dyDescent="0.2">
      <c r="O456" s="128"/>
    </row>
    <row r="457" spans="15:15" ht="18" customHeight="1" x14ac:dyDescent="0.2">
      <c r="O457" s="128"/>
    </row>
    <row r="458" spans="15:15" ht="18" customHeight="1" x14ac:dyDescent="0.2">
      <c r="O458" s="128"/>
    </row>
    <row r="459" spans="15:15" ht="18" customHeight="1" x14ac:dyDescent="0.2">
      <c r="O459" s="128"/>
    </row>
    <row r="460" spans="15:15" ht="18" customHeight="1" x14ac:dyDescent="0.2">
      <c r="O460" s="128"/>
    </row>
    <row r="461" spans="15:15" ht="18" customHeight="1" x14ac:dyDescent="0.2">
      <c r="O461" s="128"/>
    </row>
    <row r="462" spans="15:15" ht="18" customHeight="1" x14ac:dyDescent="0.2">
      <c r="O462" s="128"/>
    </row>
    <row r="463" spans="15:15" ht="18" customHeight="1" x14ac:dyDescent="0.2">
      <c r="O463" s="128"/>
    </row>
    <row r="464" spans="15:15" ht="18" customHeight="1" x14ac:dyDescent="0.2">
      <c r="O464" s="128"/>
    </row>
    <row r="465" spans="15:15" ht="18" customHeight="1" x14ac:dyDescent="0.2">
      <c r="O465" s="128"/>
    </row>
    <row r="466" spans="15:15" ht="18" customHeight="1" x14ac:dyDescent="0.2">
      <c r="O466" s="128"/>
    </row>
    <row r="467" spans="15:15" ht="18" customHeight="1" x14ac:dyDescent="0.2">
      <c r="O467" s="128"/>
    </row>
    <row r="468" spans="15:15" ht="18" customHeight="1" x14ac:dyDescent="0.2">
      <c r="O468" s="128"/>
    </row>
    <row r="469" spans="15:15" ht="18" customHeight="1" x14ac:dyDescent="0.2">
      <c r="O469" s="128"/>
    </row>
    <row r="470" spans="15:15" ht="18" customHeight="1" x14ac:dyDescent="0.2">
      <c r="O470" s="128"/>
    </row>
    <row r="471" spans="15:15" ht="18" customHeight="1" x14ac:dyDescent="0.2">
      <c r="O471" s="128"/>
    </row>
    <row r="472" spans="15:15" ht="18" customHeight="1" x14ac:dyDescent="0.2">
      <c r="O472" s="128"/>
    </row>
    <row r="473" spans="15:15" ht="18" customHeight="1" x14ac:dyDescent="0.2">
      <c r="O473" s="128"/>
    </row>
    <row r="474" spans="15:15" ht="18" customHeight="1" x14ac:dyDescent="0.2">
      <c r="O474" s="128"/>
    </row>
    <row r="475" spans="15:15" ht="18" customHeight="1" x14ac:dyDescent="0.2">
      <c r="O475" s="128"/>
    </row>
    <row r="476" spans="15:15" ht="18" customHeight="1" x14ac:dyDescent="0.2">
      <c r="O476" s="128"/>
    </row>
  </sheetData>
  <mergeCells count="12">
    <mergeCell ref="V6:V7"/>
    <mergeCell ref="W6:W7"/>
    <mergeCell ref="Q6:Q7"/>
    <mergeCell ref="R6:R7"/>
    <mergeCell ref="S6:S7"/>
    <mergeCell ref="T6:T7"/>
    <mergeCell ref="U6:U7"/>
    <mergeCell ref="A10:K10"/>
    <mergeCell ref="A12:E12"/>
    <mergeCell ref="N6:N7"/>
    <mergeCell ref="O6:O7"/>
    <mergeCell ref="P6:P7"/>
  </mergeCells>
  <phoneticPr fontId="3"/>
  <pageMargins left="0.70866141732283472" right="0.70866141732283472" top="0.74803149606299213" bottom="0.74803149606299213" header="0.31496062992125984" footer="0.31496062992125984"/>
  <pageSetup paperSize="9" scale="55" fitToWidth="2" fitToHeight="0" orientation="portrait" verticalDpi="4294967293" r:id="rId1"/>
  <headerFooter>
    <oddHeader>&amp;R&amp;"HG丸ｺﾞｼｯｸM-PRO,標準"証憑一覧</oddHeader>
    <oddFooter>&amp;C&amp;"HG丸ｺﾞｼｯｸM-PRO,標準"&amp;P/&amp;N</oddFooter>
  </headerFooter>
  <colBreaks count="1" manualBreakCount="1">
    <brk id="12" max="1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showGridLines="0" view="pageBreakPreview" zoomScaleNormal="100" zoomScaleSheetLayoutView="100" workbookViewId="0">
      <selection activeCell="A3" sqref="A3"/>
    </sheetView>
  </sheetViews>
  <sheetFormatPr defaultColWidth="9" defaultRowHeight="18" customHeight="1" x14ac:dyDescent="0.5"/>
  <cols>
    <col min="1" max="1" width="50.33203125" style="104" bestFit="1" customWidth="1"/>
    <col min="2" max="2" width="11" style="105" bestFit="1" customWidth="1"/>
    <col min="3" max="3" width="45.6640625" style="104" customWidth="1"/>
    <col min="4" max="16384" width="9" style="105"/>
  </cols>
  <sheetData>
    <row r="1" spans="1:3" ht="18" customHeight="1" x14ac:dyDescent="0.5">
      <c r="A1" s="104">
        <f>収支報告書!A4</f>
        <v>0</v>
      </c>
    </row>
    <row r="2" spans="1:3" ht="18" customHeight="1" x14ac:dyDescent="0.5">
      <c r="A2" s="104">
        <f>収支報告書!A6</f>
        <v>0</v>
      </c>
    </row>
    <row r="3" spans="1:3" ht="18" customHeight="1" x14ac:dyDescent="0.5">
      <c r="A3" s="104">
        <f>収支報告書!A8</f>
        <v>0</v>
      </c>
    </row>
    <row r="5" spans="1:3" ht="18" customHeight="1" x14ac:dyDescent="0.5">
      <c r="A5" s="326" t="s">
        <v>216</v>
      </c>
      <c r="B5" s="326"/>
      <c r="C5" s="326"/>
    </row>
    <row r="7" spans="1:3" s="109" customFormat="1" ht="18" customHeight="1" thickBot="1" x14ac:dyDescent="0.25">
      <c r="A7" s="106" t="s">
        <v>21</v>
      </c>
      <c r="B7" s="107" t="s">
        <v>22</v>
      </c>
      <c r="C7" s="108" t="s">
        <v>204</v>
      </c>
    </row>
    <row r="8" spans="1:3" ht="18" customHeight="1" x14ac:dyDescent="0.5">
      <c r="A8" s="110" t="s">
        <v>138</v>
      </c>
      <c r="B8" s="111">
        <f>IFERROR(収支報告書!L19,"-")</f>
        <v>9.2127200000000006E-2</v>
      </c>
      <c r="C8" s="112"/>
    </row>
    <row r="9" spans="1:3" ht="18" customHeight="1" x14ac:dyDescent="0.5">
      <c r="A9" s="110" t="s">
        <v>142</v>
      </c>
      <c r="B9" s="113">
        <f>IFERROR(収支報告書!L20,"-")</f>
        <v>2.7733333333333334E-5</v>
      </c>
      <c r="C9" s="114"/>
    </row>
    <row r="10" spans="1:3" ht="18" customHeight="1" x14ac:dyDescent="0.5">
      <c r="A10" s="110" t="s">
        <v>143</v>
      </c>
      <c r="B10" s="113">
        <f>IFERROR(収支報告書!L21,"-")</f>
        <v>2.7733333333333334E-5</v>
      </c>
      <c r="C10" s="114"/>
    </row>
    <row r="11" spans="1:3" ht="18" customHeight="1" x14ac:dyDescent="0.5">
      <c r="A11" s="115" t="s">
        <v>92</v>
      </c>
      <c r="B11" s="116">
        <f>IFERROR(収支報告書!L25,"-")</f>
        <v>1.0326241134751774E-3</v>
      </c>
      <c r="C11" s="117"/>
    </row>
    <row r="12" spans="1:3" ht="18" customHeight="1" x14ac:dyDescent="0.5">
      <c r="A12" s="115" t="s">
        <v>95</v>
      </c>
      <c r="B12" s="116">
        <f>IFERROR(収支報告書!L35,"-")</f>
        <v>1.2349999999999999E-4</v>
      </c>
      <c r="C12" s="117"/>
    </row>
    <row r="13" spans="1:3" ht="18" customHeight="1" x14ac:dyDescent="0.5">
      <c r="A13" s="115" t="s">
        <v>93</v>
      </c>
      <c r="B13" s="116">
        <f>IFERROR(収支報告書!L41,"-")</f>
        <v>6.9333333333333329E-5</v>
      </c>
      <c r="C13" s="117"/>
    </row>
    <row r="14" spans="1:3" ht="18" customHeight="1" x14ac:dyDescent="0.5">
      <c r="A14" s="115" t="s">
        <v>140</v>
      </c>
      <c r="B14" s="116">
        <f>IFERROR(収支報告書!L42,"-")</f>
        <v>8.3200000000000003E-5</v>
      </c>
      <c r="C14" s="117"/>
    </row>
    <row r="15" spans="1:3" ht="18" customHeight="1" x14ac:dyDescent="0.5">
      <c r="A15" s="115" t="s">
        <v>94</v>
      </c>
      <c r="B15" s="116">
        <f>IFERROR(収支報告書!L43,"-")</f>
        <v>8.3200000000000003E-5</v>
      </c>
      <c r="C15" s="117"/>
    </row>
    <row r="16" spans="1:3" ht="18" customHeight="1" x14ac:dyDescent="0.5">
      <c r="A16" s="115" t="s">
        <v>96</v>
      </c>
      <c r="B16" s="116">
        <f>IFERROR(収支報告書!L48,"-")</f>
        <v>0.35146415094339623</v>
      </c>
      <c r="C16" s="117"/>
    </row>
    <row r="17" spans="1:3" ht="18" customHeight="1" x14ac:dyDescent="0.5">
      <c r="A17" s="115" t="s">
        <v>141</v>
      </c>
      <c r="B17" s="116">
        <f>IFERROR(収支報告書!L49,"-")</f>
        <v>0.24836800000000001</v>
      </c>
      <c r="C17" s="118"/>
    </row>
    <row r="18" spans="1:3" ht="18" customHeight="1" x14ac:dyDescent="0.5">
      <c r="A18" s="119" t="s">
        <v>196</v>
      </c>
      <c r="B18" s="116">
        <f>IFERROR(収支報告書!L52,"-")</f>
        <v>0</v>
      </c>
      <c r="C18" s="118"/>
    </row>
    <row r="19" spans="1:3" ht="18" customHeight="1" thickBot="1" x14ac:dyDescent="0.55000000000000004">
      <c r="A19" s="119" t="s">
        <v>197</v>
      </c>
      <c r="B19" s="120">
        <f>IFERROR(収支報告書!L53,"-")</f>
        <v>2.0799999999999999E-4</v>
      </c>
      <c r="C19" s="118"/>
    </row>
    <row r="20" spans="1:3" ht="18" customHeight="1" thickTop="1" x14ac:dyDescent="0.5">
      <c r="A20" s="121" t="s">
        <v>97</v>
      </c>
      <c r="B20" s="122">
        <f>IFERROR(収支報告書!L55,"-")</f>
        <v>5.0921485195324953E-2</v>
      </c>
      <c r="C20" s="123"/>
    </row>
    <row r="21" spans="1:3" ht="18" customHeight="1" x14ac:dyDescent="0.5">
      <c r="A21" s="327" t="s">
        <v>139</v>
      </c>
      <c r="B21" s="328"/>
      <c r="C21" s="328"/>
    </row>
  </sheetData>
  <mergeCells count="2">
    <mergeCell ref="A5:C5"/>
    <mergeCell ref="A21:C21"/>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37"/>
  <sheetViews>
    <sheetView view="pageBreakPreview" zoomScaleNormal="100" zoomScaleSheetLayoutView="100" workbookViewId="0"/>
  </sheetViews>
  <sheetFormatPr defaultColWidth="9" defaultRowHeight="18" customHeight="1" x14ac:dyDescent="0.5"/>
  <cols>
    <col min="1" max="1" width="8.77734375" style="105" customWidth="1"/>
    <col min="2" max="2" width="9" style="105"/>
    <col min="3" max="3" width="9.88671875" style="105" customWidth="1"/>
    <col min="4" max="4" width="14.109375" style="105" customWidth="1"/>
    <col min="5" max="5" width="24.21875" style="105" customWidth="1"/>
    <col min="6" max="6" width="16.21875" style="105" customWidth="1"/>
    <col min="7" max="7" width="12.44140625" style="105" customWidth="1"/>
    <col min="8" max="8" width="5.77734375" style="130" bestFit="1" customWidth="1"/>
    <col min="9" max="9" width="8" style="130" bestFit="1" customWidth="1"/>
    <col min="10" max="10" width="13.6640625" style="130" customWidth="1"/>
    <col min="11" max="11" width="7.77734375" style="130" customWidth="1"/>
    <col min="12" max="12" width="8" style="130" customWidth="1"/>
    <col min="13" max="13" width="14.88671875" style="105" customWidth="1"/>
    <col min="14" max="14" width="2.21875" style="128" customWidth="1"/>
    <col min="15" max="15" width="14.6640625" style="128" customWidth="1"/>
    <col min="16" max="16" width="23.21875" style="129" customWidth="1"/>
    <col min="17" max="18" width="8" style="128" customWidth="1"/>
    <col min="19" max="19" width="13.6640625" style="128" customWidth="1"/>
    <col min="20" max="21" width="8" style="128" customWidth="1"/>
    <col min="22" max="22" width="16.6640625" style="128" customWidth="1"/>
    <col min="23" max="23" width="12.109375" style="128" customWidth="1"/>
    <col min="24" max="24" width="21.44140625" style="128" customWidth="1"/>
    <col min="25" max="16384" width="9" style="105"/>
  </cols>
  <sheetData>
    <row r="1" spans="1:24" s="128" customFormat="1" ht="18" customHeight="1" x14ac:dyDescent="0.2">
      <c r="A1" s="127"/>
      <c r="E1" s="129"/>
      <c r="F1" s="218"/>
      <c r="G1" s="218"/>
      <c r="H1" s="130"/>
      <c r="I1" s="130"/>
      <c r="J1" s="130"/>
      <c r="K1" s="130"/>
      <c r="L1" s="130"/>
      <c r="M1" s="131">
        <f>'証憑一覧表　表紙'!C10</f>
        <v>0</v>
      </c>
      <c r="P1" s="129"/>
    </row>
    <row r="2" spans="1:24" s="128" customFormat="1" ht="18" customHeight="1" x14ac:dyDescent="0.2">
      <c r="A2" s="127"/>
      <c r="E2" s="129"/>
      <c r="F2" s="218"/>
      <c r="G2" s="218"/>
      <c r="H2" s="130"/>
      <c r="I2" s="130"/>
      <c r="J2" s="130"/>
      <c r="K2" s="130"/>
      <c r="L2" s="130"/>
      <c r="M2" s="131">
        <f>'証憑一覧表　表紙'!C14</f>
        <v>0</v>
      </c>
      <c r="P2" s="129"/>
    </row>
    <row r="3" spans="1:24" s="128" customFormat="1" ht="18" customHeight="1" x14ac:dyDescent="0.2">
      <c r="A3" s="127"/>
      <c r="E3" s="129"/>
      <c r="F3" s="218"/>
      <c r="G3" s="218"/>
      <c r="H3" s="130"/>
      <c r="I3" s="130"/>
      <c r="J3" s="130"/>
      <c r="K3" s="130"/>
      <c r="L3" s="130"/>
      <c r="M3" s="131">
        <f>'証憑一覧表　表紙'!C18</f>
        <v>0</v>
      </c>
    </row>
    <row r="4" spans="1:24" s="128" customFormat="1" ht="18" customHeight="1" x14ac:dyDescent="0.2">
      <c r="A4" s="127" t="s">
        <v>188</v>
      </c>
      <c r="C4" s="219" t="s">
        <v>194</v>
      </c>
      <c r="E4" s="129"/>
      <c r="F4" s="218"/>
      <c r="G4" s="218"/>
      <c r="H4" s="130"/>
      <c r="I4" s="130"/>
      <c r="J4" s="130"/>
      <c r="K4" s="130"/>
      <c r="L4" s="130"/>
    </row>
    <row r="5" spans="1:24" ht="18" customHeight="1" x14ac:dyDescent="0.5">
      <c r="M5" s="291" t="s">
        <v>272</v>
      </c>
      <c r="N5" s="276"/>
    </row>
    <row r="6" spans="1:24" ht="18" customHeight="1" x14ac:dyDescent="0.5">
      <c r="O6" s="156" t="s">
        <v>251</v>
      </c>
      <c r="P6" s="237">
        <f>収支報告書!H10</f>
        <v>44927</v>
      </c>
      <c r="R6" s="266" t="s">
        <v>265</v>
      </c>
    </row>
    <row r="7" spans="1:24" s="128" customFormat="1" ht="18" customHeight="1" x14ac:dyDescent="0.2">
      <c r="A7" s="132" t="s">
        <v>191</v>
      </c>
      <c r="B7" s="317" t="s">
        <v>192</v>
      </c>
      <c r="C7" s="157"/>
      <c r="D7" s="157"/>
      <c r="E7" s="157"/>
      <c r="F7" s="224"/>
      <c r="G7" s="224"/>
      <c r="H7" s="158"/>
      <c r="I7" s="158"/>
      <c r="J7" s="158"/>
      <c r="K7" s="158"/>
      <c r="L7" s="158"/>
      <c r="M7" s="159"/>
      <c r="O7" s="156" t="s">
        <v>252</v>
      </c>
      <c r="P7" s="237">
        <f>収支報告書!J10</f>
        <v>44985</v>
      </c>
    </row>
    <row r="8" spans="1:24" s="138" customFormat="1" ht="36" customHeight="1" x14ac:dyDescent="0.2">
      <c r="A8" s="134" t="s">
        <v>9</v>
      </c>
      <c r="B8" s="135" t="s">
        <v>0</v>
      </c>
      <c r="C8" s="135" t="s">
        <v>1</v>
      </c>
      <c r="D8" s="135" t="s">
        <v>5</v>
      </c>
      <c r="E8" s="361" t="s">
        <v>2</v>
      </c>
      <c r="F8" s="362"/>
      <c r="G8" s="220" t="s">
        <v>19</v>
      </c>
      <c r="H8" s="135" t="s">
        <v>271</v>
      </c>
      <c r="I8" s="170" t="s">
        <v>258</v>
      </c>
      <c r="J8" s="136" t="s">
        <v>19</v>
      </c>
      <c r="K8" s="135" t="s">
        <v>257</v>
      </c>
      <c r="L8" s="135" t="s">
        <v>259</v>
      </c>
      <c r="M8" s="137" t="s">
        <v>46</v>
      </c>
      <c r="O8" s="260" t="s">
        <v>249</v>
      </c>
      <c r="P8" s="278" t="s">
        <v>250</v>
      </c>
      <c r="Q8" s="279" t="s">
        <v>258</v>
      </c>
      <c r="R8" s="259" t="s">
        <v>260</v>
      </c>
      <c r="S8" s="259" t="s">
        <v>262</v>
      </c>
      <c r="T8" s="259" t="s">
        <v>259</v>
      </c>
      <c r="U8" s="259" t="s">
        <v>260</v>
      </c>
      <c r="V8" s="259" t="s">
        <v>263</v>
      </c>
      <c r="W8" s="259" t="s">
        <v>264</v>
      </c>
      <c r="X8" s="261" t="s">
        <v>250</v>
      </c>
    </row>
    <row r="9" spans="1:24" s="128" customFormat="1" ht="18" customHeight="1" x14ac:dyDescent="0.2">
      <c r="A9" s="139" t="s">
        <v>10</v>
      </c>
      <c r="B9" s="140">
        <v>1</v>
      </c>
      <c r="C9" s="141"/>
      <c r="D9" s="233">
        <v>44953</v>
      </c>
      <c r="E9" s="387"/>
      <c r="F9" s="388"/>
      <c r="G9" s="264">
        <v>500</v>
      </c>
      <c r="H9" s="267" t="s">
        <v>269</v>
      </c>
      <c r="I9" s="268">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620.91999999999996</v>
      </c>
      <c r="J9" s="314">
        <f>ROUNDDOWN(G9/I9,2)</f>
        <v>0.8</v>
      </c>
      <c r="K9" s="263" t="s">
        <v>256</v>
      </c>
      <c r="L9" s="268">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130.72999999999999</v>
      </c>
      <c r="M9" s="265">
        <f>ROUNDDOWN(L9*J9,0)</f>
        <v>104</v>
      </c>
      <c r="N9" s="144"/>
      <c r="O9" s="274" t="str">
        <f>IF(D9="","",IF(AND($P$6&lt;=D9,$P$7&gt;=D9),"○","×"))</f>
        <v>○</v>
      </c>
      <c r="P9" s="257"/>
      <c r="Q9" s="268">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620.91999999999996</v>
      </c>
      <c r="R9" s="269" t="str">
        <f>IF(G9="","",IF(I9=Q9,"〇","×"))</f>
        <v>〇</v>
      </c>
      <c r="S9" s="270">
        <f>IF(G9="","",ROUNDDOWN(G9/Q9,2))</f>
        <v>0.8</v>
      </c>
      <c r="T9" s="268">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130.72999999999999</v>
      </c>
      <c r="U9" s="269" t="str">
        <f>IF(J9="","",IF(L9=T9,"〇","×"))</f>
        <v>〇</v>
      </c>
      <c r="V9" s="271">
        <f>IF(G9="","",IF(J9="",ROUNDDOWN(G9*Q9,0),ROUNDDOWN(S9*T9,0)))</f>
        <v>104</v>
      </c>
      <c r="W9" s="272">
        <f>IF(G9="","",M9-V9)</f>
        <v>0</v>
      </c>
      <c r="X9" s="258"/>
    </row>
    <row r="10" spans="1:24" s="128" customFormat="1" ht="18" customHeight="1" x14ac:dyDescent="0.2">
      <c r="A10" s="139" t="s">
        <v>10</v>
      </c>
      <c r="B10" s="145">
        <v>2</v>
      </c>
      <c r="C10" s="146"/>
      <c r="D10" s="147"/>
      <c r="E10" s="387"/>
      <c r="F10" s="388"/>
      <c r="G10" s="221"/>
      <c r="H10" s="255"/>
      <c r="I10" s="268"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J10" s="254"/>
      <c r="K10" s="252"/>
      <c r="L10" s="268"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M10" s="222"/>
      <c r="N10" s="144"/>
      <c r="O10" s="274" t="str">
        <f t="shared" ref="O10:O16" si="0">IF(D10="","",IF(AND($P$6&lt;=D10,$P$7&gt;=D10),"○","×"))</f>
        <v/>
      </c>
      <c r="P10" s="257"/>
      <c r="Q10" s="268"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R10" s="269" t="str">
        <f t="shared" ref="R10:R16" si="1">IF(G10="","",IF(I10=Q10,"〇","×"))</f>
        <v/>
      </c>
      <c r="S10" s="270" t="str">
        <f t="shared" ref="S10:S16" si="2">IF(G10="","",ROUNDDOWN(G10/Q10,2))</f>
        <v/>
      </c>
      <c r="T10" s="268"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U10" s="269" t="str">
        <f t="shared" ref="U10:U16" si="3">IF(J10="","",IF(L10=T10,"〇","×"))</f>
        <v/>
      </c>
      <c r="V10" s="271" t="str">
        <f t="shared" ref="V10:V16" si="4">IF(G10="","",IF(J10="",ROUNDDOWN(G10*Q10,0),ROUNDDOWN(S10*T10,0)))</f>
        <v/>
      </c>
      <c r="W10" s="272" t="str">
        <f t="shared" ref="W10:W16" si="5">IF(G10="","",M10-V10)</f>
        <v/>
      </c>
      <c r="X10" s="258"/>
    </row>
    <row r="11" spans="1:24" s="128" customFormat="1" ht="18" customHeight="1" x14ac:dyDescent="0.2">
      <c r="A11" s="139" t="s">
        <v>10</v>
      </c>
      <c r="B11" s="145">
        <v>3</v>
      </c>
      <c r="C11" s="146"/>
      <c r="D11" s="147"/>
      <c r="E11" s="387"/>
      <c r="F11" s="388"/>
      <c r="G11" s="221"/>
      <c r="H11" s="255"/>
      <c r="I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254"/>
      <c r="K11" s="252"/>
      <c r="L11" s="268"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M11" s="222"/>
      <c r="N11" s="144"/>
      <c r="O11" s="274" t="str">
        <f t="shared" si="0"/>
        <v/>
      </c>
      <c r="P11" s="257"/>
      <c r="Q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R11" s="269" t="str">
        <f t="shared" si="1"/>
        <v/>
      </c>
      <c r="S11" s="270" t="str">
        <f t="shared" si="2"/>
        <v/>
      </c>
      <c r="T11" s="268"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U11" s="269" t="str">
        <f t="shared" si="3"/>
        <v/>
      </c>
      <c r="V11" s="271" t="str">
        <f t="shared" si="4"/>
        <v/>
      </c>
      <c r="W11" s="272" t="str">
        <f t="shared" si="5"/>
        <v/>
      </c>
      <c r="X11" s="258"/>
    </row>
    <row r="12" spans="1:24" s="128" customFormat="1" ht="18" customHeight="1" x14ac:dyDescent="0.2">
      <c r="A12" s="139" t="s">
        <v>10</v>
      </c>
      <c r="B12" s="145">
        <v>4</v>
      </c>
      <c r="C12" s="146"/>
      <c r="D12" s="147"/>
      <c r="E12" s="387"/>
      <c r="F12" s="388"/>
      <c r="G12" s="221"/>
      <c r="H12" s="255"/>
      <c r="I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254"/>
      <c r="K12" s="252"/>
      <c r="L12" s="268"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M12" s="222"/>
      <c r="N12" s="144"/>
      <c r="O12" s="274" t="str">
        <f t="shared" si="0"/>
        <v/>
      </c>
      <c r="P12" s="257"/>
      <c r="Q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R12" s="269" t="str">
        <f t="shared" si="1"/>
        <v/>
      </c>
      <c r="S12" s="270" t="str">
        <f t="shared" si="2"/>
        <v/>
      </c>
      <c r="T12" s="268"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U12" s="269" t="str">
        <f t="shared" si="3"/>
        <v/>
      </c>
      <c r="V12" s="271" t="str">
        <f t="shared" si="4"/>
        <v/>
      </c>
      <c r="W12" s="272" t="str">
        <f t="shared" si="5"/>
        <v/>
      </c>
      <c r="X12" s="258"/>
    </row>
    <row r="13" spans="1:24" s="128" customFormat="1" ht="18" customHeight="1" x14ac:dyDescent="0.2">
      <c r="A13" s="139" t="s">
        <v>10</v>
      </c>
      <c r="B13" s="145">
        <v>5</v>
      </c>
      <c r="C13" s="146"/>
      <c r="D13" s="147"/>
      <c r="E13" s="387"/>
      <c r="F13" s="388"/>
      <c r="G13" s="221"/>
      <c r="H13" s="150"/>
      <c r="I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254"/>
      <c r="K13" s="252"/>
      <c r="L13" s="268"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M13" s="222"/>
      <c r="N13" s="144"/>
      <c r="O13" s="274" t="str">
        <f t="shared" si="0"/>
        <v/>
      </c>
      <c r="P13" s="257"/>
      <c r="Q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R13" s="269" t="str">
        <f t="shared" si="1"/>
        <v/>
      </c>
      <c r="S13" s="270" t="str">
        <f t="shared" si="2"/>
        <v/>
      </c>
      <c r="T13" s="268"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U13" s="269" t="str">
        <f t="shared" si="3"/>
        <v/>
      </c>
      <c r="V13" s="271" t="str">
        <f t="shared" si="4"/>
        <v/>
      </c>
      <c r="W13" s="272" t="str">
        <f t="shared" si="5"/>
        <v/>
      </c>
      <c r="X13" s="258"/>
    </row>
    <row r="14" spans="1:24" s="128" customFormat="1" ht="18" customHeight="1" x14ac:dyDescent="0.2">
      <c r="A14" s="139" t="s">
        <v>10</v>
      </c>
      <c r="B14" s="145">
        <v>6</v>
      </c>
      <c r="C14" s="146"/>
      <c r="D14" s="147"/>
      <c r="E14" s="387"/>
      <c r="F14" s="388"/>
      <c r="G14" s="221"/>
      <c r="H14" s="150"/>
      <c r="I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254"/>
      <c r="K14" s="252"/>
      <c r="L14" s="268"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M14" s="222"/>
      <c r="O14" s="274" t="str">
        <f t="shared" si="0"/>
        <v/>
      </c>
      <c r="P14" s="257"/>
      <c r="Q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R14" s="269" t="str">
        <f t="shared" si="1"/>
        <v/>
      </c>
      <c r="S14" s="270" t="str">
        <f t="shared" si="2"/>
        <v/>
      </c>
      <c r="T14" s="268"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U14" s="269" t="str">
        <f t="shared" si="3"/>
        <v/>
      </c>
      <c r="V14" s="271" t="str">
        <f t="shared" si="4"/>
        <v/>
      </c>
      <c r="W14" s="272" t="str">
        <f t="shared" si="5"/>
        <v/>
      </c>
      <c r="X14" s="258"/>
    </row>
    <row r="15" spans="1:24" s="128" customFormat="1" ht="18" customHeight="1" x14ac:dyDescent="0.2">
      <c r="A15" s="139" t="s">
        <v>10</v>
      </c>
      <c r="B15" s="145">
        <v>7</v>
      </c>
      <c r="C15" s="146"/>
      <c r="D15" s="147"/>
      <c r="E15" s="387"/>
      <c r="F15" s="388"/>
      <c r="G15" s="221"/>
      <c r="H15" s="150"/>
      <c r="I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254"/>
      <c r="K15" s="252"/>
      <c r="L15" s="268"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M15" s="222"/>
      <c r="O15" s="274" t="str">
        <f t="shared" si="0"/>
        <v/>
      </c>
      <c r="P15" s="257"/>
      <c r="Q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R15" s="269" t="str">
        <f t="shared" si="1"/>
        <v/>
      </c>
      <c r="S15" s="270" t="str">
        <f t="shared" si="2"/>
        <v/>
      </c>
      <c r="T15" s="268"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U15" s="269" t="str">
        <f t="shared" si="3"/>
        <v/>
      </c>
      <c r="V15" s="271" t="str">
        <f t="shared" si="4"/>
        <v/>
      </c>
      <c r="W15" s="272" t="str">
        <f t="shared" si="5"/>
        <v/>
      </c>
      <c r="X15" s="258"/>
    </row>
    <row r="16" spans="1:24" s="128" customFormat="1" ht="18" customHeight="1" x14ac:dyDescent="0.2">
      <c r="A16" s="139" t="s">
        <v>10</v>
      </c>
      <c r="B16" s="145">
        <v>8</v>
      </c>
      <c r="C16" s="146"/>
      <c r="D16" s="233">
        <v>44953</v>
      </c>
      <c r="E16" s="387"/>
      <c r="F16" s="388"/>
      <c r="G16" s="264">
        <v>500</v>
      </c>
      <c r="H16" s="267" t="s">
        <v>269</v>
      </c>
      <c r="I16" s="268">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620.91999999999996</v>
      </c>
      <c r="J16" s="314">
        <f>ROUNDDOWN(G16/I16,2)</f>
        <v>0.8</v>
      </c>
      <c r="K16" s="263" t="s">
        <v>256</v>
      </c>
      <c r="L16" s="268">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130.72999999999999</v>
      </c>
      <c r="M16" s="265">
        <f>ROUNDDOWN(L16*J16,0)</f>
        <v>104</v>
      </c>
      <c r="O16" s="274" t="str">
        <f t="shared" si="0"/>
        <v>○</v>
      </c>
      <c r="P16" s="257"/>
      <c r="Q16" s="268">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620.91999999999996</v>
      </c>
      <c r="R16" s="269" t="str">
        <f t="shared" si="1"/>
        <v>〇</v>
      </c>
      <c r="S16" s="270">
        <f t="shared" si="2"/>
        <v>0.8</v>
      </c>
      <c r="T16" s="268">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130.72999999999999</v>
      </c>
      <c r="U16" s="269" t="str">
        <f t="shared" si="3"/>
        <v>〇</v>
      </c>
      <c r="V16" s="271">
        <f t="shared" si="4"/>
        <v>104</v>
      </c>
      <c r="W16" s="272">
        <f t="shared" si="5"/>
        <v>0</v>
      </c>
      <c r="X16" s="258"/>
    </row>
    <row r="17" spans="1:24" s="128" customFormat="1" ht="18" customHeight="1" thickBot="1" x14ac:dyDescent="0.25">
      <c r="A17" s="336" t="s">
        <v>108</v>
      </c>
      <c r="B17" s="337"/>
      <c r="C17" s="337"/>
      <c r="D17" s="337"/>
      <c r="E17" s="337"/>
      <c r="F17" s="337"/>
      <c r="G17" s="337"/>
      <c r="H17" s="337"/>
      <c r="I17" s="337"/>
      <c r="J17" s="337"/>
      <c r="K17" s="337"/>
      <c r="L17" s="337"/>
      <c r="M17" s="223">
        <f>SUM(M9:M16)</f>
        <v>208</v>
      </c>
      <c r="O17" s="293"/>
      <c r="P17" s="283"/>
      <c r="Q17" s="289"/>
      <c r="R17" s="293"/>
      <c r="S17" s="309"/>
      <c r="T17" s="289"/>
      <c r="U17" s="293"/>
      <c r="V17" s="290"/>
      <c r="W17" s="308"/>
    </row>
    <row r="18" spans="1:24" ht="18" customHeight="1" thickTop="1" x14ac:dyDescent="0.5">
      <c r="H18" s="105"/>
      <c r="I18" s="105"/>
      <c r="J18" s="105"/>
      <c r="K18" s="105"/>
      <c r="L18" s="105"/>
      <c r="O18" s="293"/>
      <c r="P18" s="283"/>
      <c r="Q18" s="289"/>
      <c r="R18" s="293"/>
      <c r="S18" s="309"/>
      <c r="T18" s="289"/>
      <c r="U18" s="293"/>
      <c r="V18" s="290"/>
      <c r="W18" s="308"/>
    </row>
    <row r="19" spans="1:24" s="128" customFormat="1" ht="18" customHeight="1" x14ac:dyDescent="0.2">
      <c r="A19" s="156" t="s">
        <v>45</v>
      </c>
      <c r="B19" s="176" t="s">
        <v>193</v>
      </c>
      <c r="C19" s="157"/>
      <c r="D19" s="157"/>
      <c r="E19" s="177"/>
      <c r="F19" s="177"/>
      <c r="G19" s="177"/>
      <c r="H19" s="177"/>
      <c r="I19" s="177"/>
      <c r="J19" s="177"/>
      <c r="K19" s="177"/>
      <c r="L19" s="177"/>
      <c r="M19" s="159"/>
      <c r="O19" s="293"/>
      <c r="P19" s="283"/>
      <c r="Q19" s="289"/>
      <c r="R19" s="293"/>
      <c r="S19" s="309"/>
      <c r="T19" s="289"/>
      <c r="U19" s="293"/>
      <c r="V19" s="290"/>
      <c r="W19" s="308"/>
    </row>
    <row r="20" spans="1:24" s="138" customFormat="1" ht="18" customHeight="1" x14ac:dyDescent="0.2">
      <c r="A20" s="346" t="s">
        <v>9</v>
      </c>
      <c r="B20" s="344" t="s">
        <v>0</v>
      </c>
      <c r="C20" s="344" t="s">
        <v>1</v>
      </c>
      <c r="D20" s="344" t="s">
        <v>5</v>
      </c>
      <c r="E20" s="361" t="s">
        <v>2</v>
      </c>
      <c r="F20" s="362"/>
      <c r="G20" s="389" t="s">
        <v>19</v>
      </c>
      <c r="H20" s="344" t="s">
        <v>271</v>
      </c>
      <c r="I20" s="356" t="s">
        <v>258</v>
      </c>
      <c r="J20" s="358" t="s">
        <v>19</v>
      </c>
      <c r="K20" s="348" t="s">
        <v>257</v>
      </c>
      <c r="L20" s="350" t="s">
        <v>259</v>
      </c>
      <c r="M20" s="342" t="s">
        <v>46</v>
      </c>
      <c r="N20" s="128"/>
      <c r="O20" s="302"/>
      <c r="P20" s="303"/>
      <c r="Q20" s="304"/>
      <c r="R20" s="302"/>
      <c r="S20" s="310"/>
      <c r="T20" s="304"/>
      <c r="U20" s="302"/>
      <c r="V20" s="305"/>
      <c r="W20" s="306"/>
      <c r="X20" s="307"/>
    </row>
    <row r="21" spans="1:24" s="138" customFormat="1" ht="36" customHeight="1" x14ac:dyDescent="0.2">
      <c r="A21" s="347"/>
      <c r="B21" s="345"/>
      <c r="C21" s="345"/>
      <c r="D21" s="345"/>
      <c r="E21" s="135" t="s">
        <v>52</v>
      </c>
      <c r="F21" s="135" t="s">
        <v>53</v>
      </c>
      <c r="G21" s="390"/>
      <c r="H21" s="345"/>
      <c r="I21" s="357"/>
      <c r="J21" s="359"/>
      <c r="K21" s="349"/>
      <c r="L21" s="351"/>
      <c r="M21" s="343"/>
      <c r="N21" s="128"/>
      <c r="O21" s="260" t="s">
        <v>249</v>
      </c>
      <c r="P21" s="278" t="s">
        <v>250</v>
      </c>
      <c r="Q21" s="279" t="s">
        <v>258</v>
      </c>
      <c r="R21" s="259" t="s">
        <v>260</v>
      </c>
      <c r="S21" s="259" t="s">
        <v>262</v>
      </c>
      <c r="T21" s="259" t="s">
        <v>259</v>
      </c>
      <c r="U21" s="259" t="s">
        <v>260</v>
      </c>
      <c r="V21" s="259" t="s">
        <v>263</v>
      </c>
      <c r="W21" s="259" t="s">
        <v>264</v>
      </c>
      <c r="X21" s="261" t="s">
        <v>250</v>
      </c>
    </row>
    <row r="22" spans="1:24" s="128" customFormat="1" ht="18" customHeight="1" x14ac:dyDescent="0.2">
      <c r="A22" s="139" t="s">
        <v>10</v>
      </c>
      <c r="B22" s="140">
        <v>1</v>
      </c>
      <c r="C22" s="141"/>
      <c r="D22" s="233">
        <v>44953</v>
      </c>
      <c r="E22" s="178"/>
      <c r="F22" s="178"/>
      <c r="G22" s="264">
        <v>500</v>
      </c>
      <c r="H22" s="267" t="s">
        <v>269</v>
      </c>
      <c r="I22" s="268">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620.91999999999996</v>
      </c>
      <c r="J22" s="314">
        <f>ROUNDDOWN(G22/I22,2)</f>
        <v>0.8</v>
      </c>
      <c r="K22" s="263" t="s">
        <v>256</v>
      </c>
      <c r="L22" s="268">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130.72999999999999</v>
      </c>
      <c r="M22" s="265">
        <f>ROUNDDOWN(L22*J22,0)</f>
        <v>104</v>
      </c>
      <c r="O22" s="274" t="str">
        <f t="shared" ref="O22:O27" si="6">IF(D22="","",IF(AND($P$6&lt;=D22,$P$7&gt;=D22),"○","×"))</f>
        <v>○</v>
      </c>
      <c r="P22" s="257"/>
      <c r="Q22" s="268">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620.91999999999996</v>
      </c>
      <c r="R22" s="269" t="str">
        <f t="shared" ref="R22:R27" si="7">IF(G22="","",IF(I22=Q22,"〇","×"))</f>
        <v>〇</v>
      </c>
      <c r="S22" s="270">
        <f t="shared" ref="S22:S27" si="8">IF(G22="","",ROUNDDOWN(G22/Q22,2))</f>
        <v>0.8</v>
      </c>
      <c r="T22" s="268">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130.72999999999999</v>
      </c>
      <c r="U22" s="269" t="str">
        <f t="shared" ref="U22:U27" si="9">IF(J22="","",IF(L22=T22,"〇","×"))</f>
        <v>〇</v>
      </c>
      <c r="V22" s="271">
        <f t="shared" ref="V22:V27" si="10">IF(G22="","",IF(J22="",ROUNDDOWN(G22*Q22,0),ROUNDDOWN(S22*T22,0)))</f>
        <v>104</v>
      </c>
      <c r="W22" s="272">
        <f t="shared" ref="W22:W27" si="11">IF(G22="","",M22-V22)</f>
        <v>0</v>
      </c>
      <c r="X22" s="258"/>
    </row>
    <row r="23" spans="1:24" s="128" customFormat="1" ht="18" customHeight="1" x14ac:dyDescent="0.2">
      <c r="A23" s="139" t="s">
        <v>10</v>
      </c>
      <c r="B23" s="145">
        <v>2</v>
      </c>
      <c r="C23" s="146"/>
      <c r="D23" s="146"/>
      <c r="E23" s="178"/>
      <c r="F23" s="178"/>
      <c r="G23" s="221"/>
      <c r="H23" s="150"/>
      <c r="I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254"/>
      <c r="K23" s="252"/>
      <c r="L23" s="268"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M23" s="222"/>
      <c r="O23" s="274" t="str">
        <f t="shared" si="6"/>
        <v/>
      </c>
      <c r="P23" s="257"/>
      <c r="Q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R23" s="269" t="str">
        <f t="shared" si="7"/>
        <v/>
      </c>
      <c r="S23" s="270" t="str">
        <f t="shared" si="8"/>
        <v/>
      </c>
      <c r="T23" s="268"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U23" s="269" t="str">
        <f t="shared" si="9"/>
        <v/>
      </c>
      <c r="V23" s="271" t="str">
        <f t="shared" si="10"/>
        <v/>
      </c>
      <c r="W23" s="272" t="str">
        <f t="shared" si="11"/>
        <v/>
      </c>
      <c r="X23" s="258"/>
    </row>
    <row r="24" spans="1:24" s="128" customFormat="1" ht="18" customHeight="1" x14ac:dyDescent="0.2">
      <c r="A24" s="139" t="s">
        <v>10</v>
      </c>
      <c r="B24" s="145">
        <v>3</v>
      </c>
      <c r="C24" s="146"/>
      <c r="D24" s="146"/>
      <c r="E24" s="178"/>
      <c r="F24" s="178"/>
      <c r="G24" s="221"/>
      <c r="H24" s="150"/>
      <c r="I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254"/>
      <c r="K24" s="252"/>
      <c r="L24" s="268"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M24" s="222"/>
      <c r="O24" s="274" t="str">
        <f t="shared" si="6"/>
        <v/>
      </c>
      <c r="P24" s="257"/>
      <c r="Q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R24" s="269" t="str">
        <f t="shared" si="7"/>
        <v/>
      </c>
      <c r="S24" s="270" t="str">
        <f t="shared" si="8"/>
        <v/>
      </c>
      <c r="T24" s="268"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U24" s="269" t="str">
        <f t="shared" si="9"/>
        <v/>
      </c>
      <c r="V24" s="271" t="str">
        <f t="shared" si="10"/>
        <v/>
      </c>
      <c r="W24" s="272" t="str">
        <f t="shared" si="11"/>
        <v/>
      </c>
      <c r="X24" s="258"/>
    </row>
    <row r="25" spans="1:24" s="128" customFormat="1" ht="18" customHeight="1" x14ac:dyDescent="0.2">
      <c r="A25" s="139" t="s">
        <v>10</v>
      </c>
      <c r="B25" s="145">
        <v>4</v>
      </c>
      <c r="C25" s="146"/>
      <c r="D25" s="146"/>
      <c r="E25" s="179"/>
      <c r="F25" s="179"/>
      <c r="G25" s="221"/>
      <c r="H25" s="150"/>
      <c r="I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254"/>
      <c r="K25" s="252"/>
      <c r="L25" s="268"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M25" s="222"/>
      <c r="O25" s="274" t="str">
        <f t="shared" si="6"/>
        <v/>
      </c>
      <c r="P25" s="257"/>
      <c r="Q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R25" s="269" t="str">
        <f t="shared" si="7"/>
        <v/>
      </c>
      <c r="S25" s="270" t="str">
        <f t="shared" si="8"/>
        <v/>
      </c>
      <c r="T25" s="268"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U25" s="269" t="str">
        <f t="shared" si="9"/>
        <v/>
      </c>
      <c r="V25" s="271" t="str">
        <f t="shared" si="10"/>
        <v/>
      </c>
      <c r="W25" s="272" t="str">
        <f t="shared" si="11"/>
        <v/>
      </c>
      <c r="X25" s="258"/>
    </row>
    <row r="26" spans="1:24" s="128" customFormat="1" ht="18" customHeight="1" x14ac:dyDescent="0.2">
      <c r="A26" s="139" t="s">
        <v>10</v>
      </c>
      <c r="B26" s="145">
        <v>5</v>
      </c>
      <c r="C26" s="146"/>
      <c r="D26" s="146"/>
      <c r="E26" s="178"/>
      <c r="F26" s="178"/>
      <c r="G26" s="221"/>
      <c r="H26" s="150"/>
      <c r="I26" s="268" t="str">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
      </c>
      <c r="J26" s="254"/>
      <c r="K26" s="252"/>
      <c r="L26" s="268" t="str">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
      </c>
      <c r="M26" s="222"/>
      <c r="O26" s="274" t="str">
        <f t="shared" si="6"/>
        <v/>
      </c>
      <c r="P26" s="257"/>
      <c r="Q26" s="268" t="str">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
      </c>
      <c r="R26" s="269" t="str">
        <f t="shared" si="7"/>
        <v/>
      </c>
      <c r="S26" s="270" t="str">
        <f t="shared" si="8"/>
        <v/>
      </c>
      <c r="T26" s="268" t="str">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
      </c>
      <c r="U26" s="269" t="str">
        <f t="shared" si="9"/>
        <v/>
      </c>
      <c r="V26" s="271" t="str">
        <f t="shared" si="10"/>
        <v/>
      </c>
      <c r="W26" s="272" t="str">
        <f t="shared" si="11"/>
        <v/>
      </c>
      <c r="X26" s="258"/>
    </row>
    <row r="27" spans="1:24" s="128" customFormat="1" ht="18" customHeight="1" x14ac:dyDescent="0.2">
      <c r="A27" s="139" t="s">
        <v>10</v>
      </c>
      <c r="B27" s="145">
        <v>6</v>
      </c>
      <c r="C27" s="146"/>
      <c r="D27" s="233">
        <v>44953</v>
      </c>
      <c r="E27" s="387"/>
      <c r="F27" s="388"/>
      <c r="G27" s="264">
        <v>500</v>
      </c>
      <c r="H27" s="267" t="s">
        <v>269</v>
      </c>
      <c r="I27" s="268">
        <f>IF(G27="","",IF(H27='換算レート表(レートチェック用)'!$C$8,VLOOKUP(D27,'換算レート表(レートチェック用)'!$B$9:$E$26,2,TRUE),IF(H27='換算レート表(レートチェック用)'!$D$8,VLOOKUP(D27,'換算レート表(レートチェック用)'!$B$9:$E$26,3,TRUE),IF(H27='換算レート表(レートチェック用)'!$E$8,VLOOKUP(D27,'換算レート表(レートチェック用)'!$B$9:$E$26,4,TRUE),IF(OR(H27="JPY",H27="円"),1,0)))))</f>
        <v>620.91999999999996</v>
      </c>
      <c r="J27" s="314">
        <f>ROUNDDOWN(G27/I27,2)</f>
        <v>0.8</v>
      </c>
      <c r="K27" s="263" t="s">
        <v>256</v>
      </c>
      <c r="L27" s="268">
        <f>IF(J27="","",IF(K27='換算レート表(レートチェック用)'!$C$8,VLOOKUP(D27,'換算レート表(レートチェック用)'!$B$9:$E$26,2,TRUE),IF(K27='換算レート表(レートチェック用)'!$D$8,VLOOKUP(D27,'換算レート表(レートチェック用)'!$B$9:$E$26,3,TRUE),IF(K27='換算レート表(レートチェック用)'!$E$8,VLOOKUP(D27,'換算レート表(レートチェック用)'!$B$9:$E$26,4,TRUE),IF(OR(K27="JPY",K27="円"),1,0)))))</f>
        <v>130.72999999999999</v>
      </c>
      <c r="M27" s="265">
        <f>ROUNDDOWN(L27*J27,0)</f>
        <v>104</v>
      </c>
      <c r="O27" s="274" t="str">
        <f t="shared" si="6"/>
        <v>○</v>
      </c>
      <c r="P27" s="257"/>
      <c r="Q27" s="268">
        <f>IF(G27="","",IF(H27='換算レート表(レートチェック用)'!$C$8,VLOOKUP(D27,'換算レート表(レートチェック用)'!$B$9:$E$26,2,TRUE),IF(H27='換算レート表(レートチェック用)'!$D$8,VLOOKUP(D27,'換算レート表(レートチェック用)'!$B$9:$E$26,3,TRUE),IF(H27='換算レート表(レートチェック用)'!$E$8,VLOOKUP(D27,'換算レート表(レートチェック用)'!$B$9:$E$26,4,TRUE),IF(OR(H27="JPY",H27="円"),1,0)))))</f>
        <v>620.91999999999996</v>
      </c>
      <c r="R27" s="269" t="str">
        <f t="shared" si="7"/>
        <v>〇</v>
      </c>
      <c r="S27" s="270">
        <f t="shared" si="8"/>
        <v>0.8</v>
      </c>
      <c r="T27" s="268">
        <f>IF(J27="","",IF(K27='換算レート表(レートチェック用)'!$C$8,VLOOKUP(D27,'換算レート表(レートチェック用)'!$B$9:$E$26,2,TRUE),IF(K27='換算レート表(レートチェック用)'!$D$8,VLOOKUP(D27,'換算レート表(レートチェック用)'!$B$9:$E$26,3,TRUE),IF(K27='換算レート表(レートチェック用)'!$E$8,VLOOKUP(D27,'換算レート表(レートチェック用)'!$B$9:$E$26,4,TRUE),IF(OR(K27="JPY",K27="円"),1,0)))))</f>
        <v>130.72999999999999</v>
      </c>
      <c r="U27" s="269" t="str">
        <f t="shared" si="9"/>
        <v>〇</v>
      </c>
      <c r="V27" s="271">
        <f t="shared" si="10"/>
        <v>104</v>
      </c>
      <c r="W27" s="272">
        <f t="shared" si="11"/>
        <v>0</v>
      </c>
      <c r="X27" s="258"/>
    </row>
    <row r="28" spans="1:24" s="128" customFormat="1" ht="18" customHeight="1" thickBot="1" x14ac:dyDescent="0.25">
      <c r="A28" s="336" t="s">
        <v>122</v>
      </c>
      <c r="B28" s="337"/>
      <c r="C28" s="337"/>
      <c r="D28" s="337"/>
      <c r="E28" s="337"/>
      <c r="F28" s="337"/>
      <c r="G28" s="337"/>
      <c r="H28" s="337"/>
      <c r="I28" s="337"/>
      <c r="J28" s="337"/>
      <c r="K28" s="337"/>
      <c r="L28" s="337"/>
      <c r="M28" s="225">
        <f>SUM(M22:M27)</f>
        <v>208</v>
      </c>
      <c r="O28" s="127"/>
      <c r="P28" s="129"/>
    </row>
    <row r="29" spans="1:24" ht="18" customHeight="1" thickTop="1" x14ac:dyDescent="0.5">
      <c r="H29" s="105"/>
      <c r="I29" s="105"/>
      <c r="J29" s="105"/>
      <c r="K29" s="105"/>
      <c r="L29" s="105"/>
      <c r="O29" s="127"/>
    </row>
    <row r="30" spans="1:24" ht="18" customHeight="1" x14ac:dyDescent="0.5">
      <c r="H30" s="105"/>
      <c r="I30" s="105"/>
      <c r="J30" s="105"/>
      <c r="K30" s="105"/>
      <c r="L30" s="105"/>
    </row>
    <row r="31" spans="1:24" ht="18" customHeight="1" x14ac:dyDescent="0.5">
      <c r="H31" s="105"/>
      <c r="I31" s="105"/>
      <c r="J31" s="105"/>
      <c r="K31" s="105"/>
      <c r="L31" s="105"/>
    </row>
    <row r="32" spans="1:24" ht="18" customHeight="1" x14ac:dyDescent="0.5">
      <c r="H32" s="105"/>
      <c r="I32" s="105"/>
      <c r="J32" s="105"/>
      <c r="K32" s="105"/>
      <c r="L32" s="105"/>
    </row>
    <row r="33" spans="8:12" ht="18" customHeight="1" x14ac:dyDescent="0.5">
      <c r="H33" s="105"/>
      <c r="I33" s="105"/>
      <c r="J33" s="105"/>
      <c r="K33" s="105"/>
      <c r="L33" s="105"/>
    </row>
    <row r="34" spans="8:12" ht="18" customHeight="1" x14ac:dyDescent="0.5">
      <c r="H34" s="105"/>
      <c r="I34" s="105"/>
      <c r="J34" s="105"/>
      <c r="K34" s="105"/>
      <c r="L34" s="105"/>
    </row>
    <row r="35" spans="8:12" ht="18" customHeight="1" x14ac:dyDescent="0.5">
      <c r="H35" s="105"/>
      <c r="I35" s="105"/>
      <c r="J35" s="105"/>
      <c r="K35" s="105"/>
      <c r="L35" s="105"/>
    </row>
    <row r="36" spans="8:12" ht="18" customHeight="1" x14ac:dyDescent="0.5">
      <c r="H36" s="105"/>
      <c r="I36" s="105"/>
      <c r="J36" s="105"/>
      <c r="K36" s="105"/>
      <c r="L36" s="105"/>
    </row>
    <row r="37" spans="8:12" ht="18" customHeight="1" x14ac:dyDescent="0.5">
      <c r="H37" s="105"/>
      <c r="I37" s="105"/>
      <c r="J37" s="105"/>
      <c r="K37" s="105"/>
      <c r="L37" s="105"/>
    </row>
  </sheetData>
  <mergeCells count="24">
    <mergeCell ref="M20:M21"/>
    <mergeCell ref="A28:L28"/>
    <mergeCell ref="A20:A21"/>
    <mergeCell ref="B20:B21"/>
    <mergeCell ref="C20:C21"/>
    <mergeCell ref="D20:D21"/>
    <mergeCell ref="J20:J21"/>
    <mergeCell ref="K20:K21"/>
    <mergeCell ref="L20:L21"/>
    <mergeCell ref="E27:F27"/>
    <mergeCell ref="A17:L17"/>
    <mergeCell ref="E20:F20"/>
    <mergeCell ref="E8:F8"/>
    <mergeCell ref="E9:F9"/>
    <mergeCell ref="E10:F10"/>
    <mergeCell ref="E11:F11"/>
    <mergeCell ref="E12:F12"/>
    <mergeCell ref="E13:F13"/>
    <mergeCell ref="E14:F14"/>
    <mergeCell ref="E15:F15"/>
    <mergeCell ref="E16:F16"/>
    <mergeCell ref="G20:G21"/>
    <mergeCell ref="H20:H21"/>
    <mergeCell ref="I20:I21"/>
  </mergeCells>
  <phoneticPr fontId="3"/>
  <pageMargins left="0.70866141732283472" right="0.70866141732283472" top="0.74803149606299213" bottom="0.74803149606299213" header="0.31496062992125984" footer="0.31496062992125984"/>
  <pageSetup paperSize="9" scale="51" fitToWidth="2" fitToHeight="0" orientation="portrait" r:id="rId1"/>
  <colBreaks count="1" manualBreakCount="1">
    <brk id="13"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D23"/>
  <sheetViews>
    <sheetView showGridLines="0" view="pageBreakPreview" zoomScaleNormal="100" zoomScaleSheetLayoutView="100" workbookViewId="0">
      <selection activeCell="C18" sqref="C18"/>
    </sheetView>
  </sheetViews>
  <sheetFormatPr defaultColWidth="9" defaultRowHeight="17.399999999999999" x14ac:dyDescent="0.5"/>
  <cols>
    <col min="1" max="1" width="3.33203125" style="105" customWidth="1"/>
    <col min="2" max="2" width="19" style="105" customWidth="1"/>
    <col min="3" max="3" width="55.21875" style="105" customWidth="1"/>
    <col min="4" max="16384" width="9" style="105"/>
  </cols>
  <sheetData>
    <row r="3" spans="2:3" ht="19.2" x14ac:dyDescent="0.55000000000000004">
      <c r="B3" s="329" t="s">
        <v>17</v>
      </c>
      <c r="C3" s="329"/>
    </row>
    <row r="4" spans="2:3" ht="19.2" x14ac:dyDescent="0.55000000000000004">
      <c r="B4" s="124"/>
      <c r="C4" s="124"/>
    </row>
    <row r="5" spans="2:3" ht="19.2" x14ac:dyDescent="0.55000000000000004">
      <c r="B5" s="124"/>
      <c r="C5" s="124"/>
    </row>
    <row r="6" spans="2:3" ht="19.2" x14ac:dyDescent="0.55000000000000004">
      <c r="B6" s="124"/>
      <c r="C6" s="124"/>
    </row>
    <row r="7" spans="2:3" ht="19.2" x14ac:dyDescent="0.55000000000000004">
      <c r="B7" s="124"/>
      <c r="C7" s="124"/>
    </row>
    <row r="8" spans="2:3" ht="19.2" x14ac:dyDescent="0.55000000000000004">
      <c r="B8" s="124"/>
      <c r="C8" s="124"/>
    </row>
    <row r="9" spans="2:3" ht="19.2" x14ac:dyDescent="0.55000000000000004">
      <c r="B9" s="124"/>
      <c r="C9" s="124"/>
    </row>
    <row r="10" spans="2:3" ht="19.2" x14ac:dyDescent="0.55000000000000004">
      <c r="B10" s="124" t="s">
        <v>6</v>
      </c>
      <c r="C10" s="125">
        <f>収支報告書!A4</f>
        <v>0</v>
      </c>
    </row>
    <row r="11" spans="2:3" ht="19.2" x14ac:dyDescent="0.55000000000000004">
      <c r="B11" s="124"/>
      <c r="C11" s="124"/>
    </row>
    <row r="12" spans="2:3" ht="19.2" x14ac:dyDescent="0.55000000000000004">
      <c r="B12" s="124"/>
      <c r="C12" s="124"/>
    </row>
    <row r="13" spans="2:3" ht="19.2" x14ac:dyDescent="0.55000000000000004">
      <c r="B13" s="124"/>
      <c r="C13" s="124"/>
    </row>
    <row r="14" spans="2:3" ht="19.2" x14ac:dyDescent="0.55000000000000004">
      <c r="B14" s="124" t="s">
        <v>7</v>
      </c>
      <c r="C14" s="125">
        <f>収支報告書!A6</f>
        <v>0</v>
      </c>
    </row>
    <row r="15" spans="2:3" ht="19.2" x14ac:dyDescent="0.55000000000000004">
      <c r="B15" s="124"/>
      <c r="C15" s="124"/>
    </row>
    <row r="16" spans="2:3" ht="19.2" x14ac:dyDescent="0.55000000000000004">
      <c r="B16" s="124"/>
      <c r="C16" s="124"/>
    </row>
    <row r="17" spans="2:4" ht="19.2" x14ac:dyDescent="0.55000000000000004">
      <c r="B17" s="124"/>
      <c r="C17" s="124"/>
    </row>
    <row r="18" spans="2:4" ht="19.2" x14ac:dyDescent="0.55000000000000004">
      <c r="B18" s="124" t="s">
        <v>8</v>
      </c>
      <c r="C18" s="125">
        <f>収支報告書!A8</f>
        <v>0</v>
      </c>
    </row>
    <row r="21" spans="2:4" x14ac:dyDescent="0.5">
      <c r="B21" s="126" t="s">
        <v>132</v>
      </c>
      <c r="C21" s="126"/>
      <c r="D21" s="126"/>
    </row>
    <row r="22" spans="2:4" x14ac:dyDescent="0.5">
      <c r="B22" s="126" t="s">
        <v>131</v>
      </c>
      <c r="C22" s="126"/>
      <c r="D22" s="126"/>
    </row>
    <row r="23" spans="2:4" x14ac:dyDescent="0.5">
      <c r="B23" s="126" t="s">
        <v>133</v>
      </c>
      <c r="C23" s="126"/>
      <c r="D23" s="126"/>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31"/>
  <sheetViews>
    <sheetView showGridLines="0" view="pageBreakPreview" zoomScaleNormal="100" zoomScaleSheetLayoutView="100" workbookViewId="0">
      <selection activeCell="E12" sqref="E12"/>
    </sheetView>
  </sheetViews>
  <sheetFormatPr defaultColWidth="9" defaultRowHeight="15" customHeight="1" x14ac:dyDescent="0.2"/>
  <cols>
    <col min="1" max="1" width="1.77734375" style="241" customWidth="1"/>
    <col min="2" max="2" width="10.77734375" style="241" customWidth="1"/>
    <col min="3" max="3" width="13.21875" style="241" customWidth="1"/>
    <col min="4" max="5" width="13.21875" style="242" customWidth="1"/>
    <col min="6" max="16384" width="9" style="241"/>
  </cols>
  <sheetData>
    <row r="2" spans="1:5" s="240" customFormat="1" ht="15" customHeight="1" x14ac:dyDescent="0.2">
      <c r="A2" s="335" t="s">
        <v>254</v>
      </c>
      <c r="B2" s="335"/>
      <c r="C2" s="335"/>
      <c r="D2" s="335"/>
      <c r="E2" s="335"/>
    </row>
    <row r="4" spans="1:5" s="243" customFormat="1" ht="15" customHeight="1" x14ac:dyDescent="0.2">
      <c r="B4" s="244" t="s">
        <v>255</v>
      </c>
      <c r="D4" s="245"/>
      <c r="E4" s="245"/>
    </row>
    <row r="5" spans="1:5" ht="9" customHeight="1" x14ac:dyDescent="0.2"/>
    <row r="6" spans="1:5" s="247" customFormat="1" ht="13.2" x14ac:dyDescent="0.2">
      <c r="B6" s="332" t="s">
        <v>278</v>
      </c>
      <c r="C6" s="246" t="s">
        <v>275</v>
      </c>
      <c r="D6" s="246" t="s">
        <v>274</v>
      </c>
      <c r="E6" s="246" t="s">
        <v>273</v>
      </c>
    </row>
    <row r="7" spans="1:5" s="247" customFormat="1" ht="13.2" x14ac:dyDescent="0.2">
      <c r="B7" s="333"/>
      <c r="C7" s="251" t="s">
        <v>266</v>
      </c>
      <c r="D7" s="251" t="s">
        <v>261</v>
      </c>
      <c r="E7" s="251" t="s">
        <v>267</v>
      </c>
    </row>
    <row r="8" spans="1:5" s="247" customFormat="1" ht="27" customHeight="1" x14ac:dyDescent="0.2">
      <c r="B8" s="334"/>
      <c r="C8" s="250" t="s">
        <v>269</v>
      </c>
      <c r="D8" s="250" t="s">
        <v>256</v>
      </c>
      <c r="E8" s="250" t="s">
        <v>268</v>
      </c>
    </row>
    <row r="9" spans="1:5" s="247" customFormat="1" ht="15" customHeight="1" x14ac:dyDescent="0.2">
      <c r="B9" s="249">
        <v>44927</v>
      </c>
      <c r="C9" s="248">
        <v>620.91999999999996</v>
      </c>
      <c r="D9" s="248">
        <v>130.72999999999999</v>
      </c>
      <c r="E9" s="248">
        <v>1.06</v>
      </c>
    </row>
    <row r="10" spans="1:5" s="247" customFormat="1" ht="15" customHeight="1" x14ac:dyDescent="0.2">
      <c r="B10" s="249">
        <v>44958</v>
      </c>
      <c r="C10" s="248">
        <v>618.07000000000005</v>
      </c>
      <c r="D10" s="248">
        <v>128.93</v>
      </c>
      <c r="E10" s="248">
        <v>1.03</v>
      </c>
    </row>
    <row r="11" spans="1:5" s="247" customFormat="1" ht="15" customHeight="1" x14ac:dyDescent="0.2">
      <c r="B11" s="249">
        <v>44986</v>
      </c>
      <c r="C11" s="248">
        <v>645.21</v>
      </c>
      <c r="D11" s="248">
        <v>136.16</v>
      </c>
      <c r="E11" s="248">
        <v>1.07</v>
      </c>
    </row>
    <row r="12" spans="1:5" s="247" customFormat="1" ht="15" customHeight="1" x14ac:dyDescent="0.2">
      <c r="B12" s="249"/>
      <c r="C12" s="248"/>
      <c r="D12" s="248"/>
      <c r="E12" s="248"/>
    </row>
    <row r="13" spans="1:5" s="247" customFormat="1" ht="15" customHeight="1" x14ac:dyDescent="0.2">
      <c r="B13" s="249"/>
      <c r="C13" s="248"/>
      <c r="D13" s="248"/>
      <c r="E13" s="248"/>
    </row>
    <row r="14" spans="1:5" s="247" customFormat="1" ht="15" customHeight="1" x14ac:dyDescent="0.2">
      <c r="B14" s="249"/>
      <c r="C14" s="248"/>
      <c r="D14" s="248"/>
      <c r="E14" s="248"/>
    </row>
    <row r="15" spans="1:5" s="247" customFormat="1" ht="15" customHeight="1" x14ac:dyDescent="0.2">
      <c r="B15" s="249"/>
      <c r="C15" s="248"/>
      <c r="D15" s="248"/>
      <c r="E15" s="248"/>
    </row>
    <row r="16" spans="1:5" s="247" customFormat="1" ht="15" customHeight="1" x14ac:dyDescent="0.2">
      <c r="B16" s="249"/>
      <c r="C16" s="248"/>
      <c r="D16" s="248"/>
      <c r="E16" s="248"/>
    </row>
    <row r="17" spans="2:5" s="247" customFormat="1" ht="15" customHeight="1" x14ac:dyDescent="0.2">
      <c r="B17" s="249"/>
      <c r="C17" s="248"/>
      <c r="D17" s="248"/>
      <c r="E17" s="248"/>
    </row>
    <row r="18" spans="2:5" s="247" customFormat="1" ht="15" customHeight="1" x14ac:dyDescent="0.2">
      <c r="B18" s="249"/>
      <c r="C18" s="248"/>
      <c r="D18" s="248"/>
      <c r="E18" s="248"/>
    </row>
    <row r="19" spans="2:5" s="247" customFormat="1" ht="15" customHeight="1" x14ac:dyDescent="0.2">
      <c r="B19" s="249"/>
      <c r="C19" s="248"/>
      <c r="D19" s="248"/>
      <c r="E19" s="248"/>
    </row>
    <row r="20" spans="2:5" s="247" customFormat="1" ht="15" customHeight="1" x14ac:dyDescent="0.2">
      <c r="B20" s="249"/>
      <c r="C20" s="248"/>
      <c r="D20" s="248"/>
      <c r="E20" s="248"/>
    </row>
    <row r="21" spans="2:5" s="247" customFormat="1" ht="15" customHeight="1" x14ac:dyDescent="0.2">
      <c r="B21" s="249"/>
      <c r="C21" s="248"/>
      <c r="D21" s="248"/>
      <c r="E21" s="248"/>
    </row>
    <row r="22" spans="2:5" s="247" customFormat="1" ht="15" customHeight="1" x14ac:dyDescent="0.2">
      <c r="B22" s="249"/>
      <c r="C22" s="248"/>
      <c r="D22" s="248"/>
      <c r="E22" s="248"/>
    </row>
    <row r="23" spans="2:5" s="247" customFormat="1" ht="15" customHeight="1" x14ac:dyDescent="0.2">
      <c r="B23" s="249"/>
      <c r="C23" s="248"/>
      <c r="D23" s="248"/>
      <c r="E23" s="248"/>
    </row>
    <row r="24" spans="2:5" s="247" customFormat="1" ht="15" customHeight="1" x14ac:dyDescent="0.2">
      <c r="B24" s="249"/>
      <c r="C24" s="248"/>
      <c r="D24" s="248"/>
      <c r="E24" s="248"/>
    </row>
    <row r="25" spans="2:5" s="247" customFormat="1" ht="15" customHeight="1" x14ac:dyDescent="0.2">
      <c r="B25" s="249"/>
      <c r="C25" s="248"/>
      <c r="D25" s="248"/>
      <c r="E25" s="248"/>
    </row>
    <row r="26" spans="2:5" s="247" customFormat="1" ht="15" customHeight="1" x14ac:dyDescent="0.2">
      <c r="B26" s="249"/>
      <c r="C26" s="248"/>
      <c r="D26" s="248"/>
      <c r="E26" s="248"/>
    </row>
    <row r="27" spans="2:5" ht="15" customHeight="1" x14ac:dyDescent="0.2">
      <c r="B27" s="330"/>
      <c r="C27" s="330"/>
    </row>
    <row r="29" spans="2:5" ht="15" customHeight="1" x14ac:dyDescent="0.2">
      <c r="B29" s="331"/>
      <c r="C29" s="331"/>
      <c r="D29" s="331"/>
      <c r="E29" s="331"/>
    </row>
    <row r="30" spans="2:5" ht="15" customHeight="1" x14ac:dyDescent="0.2">
      <c r="B30" s="331"/>
      <c r="C30" s="331"/>
      <c r="D30" s="331"/>
      <c r="E30" s="331"/>
    </row>
    <row r="31" spans="2:5" ht="15" customHeight="1" x14ac:dyDescent="0.2">
      <c r="B31" s="331"/>
      <c r="C31" s="331"/>
      <c r="D31" s="331"/>
      <c r="E31" s="331"/>
    </row>
  </sheetData>
  <mergeCells count="4">
    <mergeCell ref="B27:C27"/>
    <mergeCell ref="B29:E31"/>
    <mergeCell ref="B6:B8"/>
    <mergeCell ref="A2:E2"/>
  </mergeCells>
  <phoneticPr fontId="3"/>
  <printOptions horizontalCentered="1"/>
  <pageMargins left="0.43" right="0.28000000000000003" top="0.66"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79"/>
  <sheetViews>
    <sheetView view="pageBreakPreview" zoomScale="90" zoomScaleNormal="100" zoomScaleSheetLayoutView="90" workbookViewId="0">
      <selection activeCell="L11" sqref="L11"/>
    </sheetView>
  </sheetViews>
  <sheetFormatPr defaultColWidth="9" defaultRowHeight="18" customHeight="1" x14ac:dyDescent="0.2"/>
  <cols>
    <col min="1" max="1" width="11.88671875" style="127" bestFit="1" customWidth="1"/>
    <col min="2" max="2" width="5.6640625" style="128" customWidth="1"/>
    <col min="3" max="3" width="9.77734375" style="128" bestFit="1" customWidth="1"/>
    <col min="4" max="4" width="16.33203125" style="128" bestFit="1" customWidth="1"/>
    <col min="5" max="5" width="31.88671875" style="129" customWidth="1"/>
    <col min="6" max="6" width="13.6640625" style="130" customWidth="1"/>
    <col min="7" max="7" width="5.77734375" style="130" bestFit="1" customWidth="1"/>
    <col min="8" max="8" width="8" style="130" bestFit="1" customWidth="1"/>
    <col min="9" max="9" width="13.6640625" style="130" customWidth="1"/>
    <col min="10" max="10" width="7.77734375" style="130" customWidth="1"/>
    <col min="11" max="11" width="8" style="130" customWidth="1"/>
    <col min="12" max="12" width="16.6640625" style="128" bestFit="1" customWidth="1"/>
    <col min="13" max="13" width="2.21875" style="128" customWidth="1"/>
    <col min="14" max="14" width="14.6640625" style="128" customWidth="1"/>
    <col min="15" max="15" width="23.21875" style="129" customWidth="1"/>
    <col min="16" max="16" width="8" style="128" customWidth="1"/>
    <col min="17" max="17" width="11.6640625" style="128" customWidth="1"/>
    <col min="18" max="18" width="13.6640625" style="128" customWidth="1"/>
    <col min="19" max="19" width="8" style="128" customWidth="1"/>
    <col min="20" max="20" width="11" style="128" customWidth="1"/>
    <col min="21" max="21" width="16.6640625" style="128" customWidth="1"/>
    <col min="22" max="22" width="12.109375" style="128" customWidth="1"/>
    <col min="23" max="23" width="21.44140625" style="128" customWidth="1"/>
    <col min="24" max="24" width="17.6640625" style="128" customWidth="1"/>
    <col min="25" max="16384" width="9" style="128"/>
  </cols>
  <sheetData>
    <row r="1" spans="1:23" ht="18" customHeight="1" x14ac:dyDescent="0.2">
      <c r="L1" s="131">
        <f>'証憑一覧表　表紙'!C10</f>
        <v>0</v>
      </c>
    </row>
    <row r="2" spans="1:23" ht="18" customHeight="1" x14ac:dyDescent="0.2">
      <c r="L2" s="131">
        <f>'証憑一覧表　表紙'!C14</f>
        <v>0</v>
      </c>
    </row>
    <row r="3" spans="1:23" ht="18" customHeight="1" x14ac:dyDescent="0.2">
      <c r="L3" s="131">
        <f>'証憑一覧表　表紙'!C18</f>
        <v>0</v>
      </c>
      <c r="O3" s="128"/>
    </row>
    <row r="4" spans="1:23" ht="18" customHeight="1" x14ac:dyDescent="0.2">
      <c r="A4" s="128" t="s">
        <v>39</v>
      </c>
      <c r="O4" s="128"/>
    </row>
    <row r="5" spans="1:23" ht="18" customHeight="1" x14ac:dyDescent="0.2">
      <c r="A5" s="128" t="s">
        <v>43</v>
      </c>
      <c r="L5" s="275" t="s">
        <v>272</v>
      </c>
      <c r="M5" s="276"/>
    </row>
    <row r="6" spans="1:23" ht="18" customHeight="1" x14ac:dyDescent="0.2">
      <c r="N6" s="156" t="s">
        <v>251</v>
      </c>
      <c r="O6" s="237">
        <f>収支報告書!H10</f>
        <v>44927</v>
      </c>
      <c r="Q6" s="266" t="s">
        <v>265</v>
      </c>
    </row>
    <row r="7" spans="1:23" ht="18" customHeight="1" x14ac:dyDescent="0.2">
      <c r="A7" s="156" t="s">
        <v>45</v>
      </c>
      <c r="B7" s="166" t="s">
        <v>217</v>
      </c>
      <c r="C7" s="166"/>
      <c r="D7" s="166"/>
      <c r="E7" s="157"/>
      <c r="F7" s="158"/>
      <c r="G7" s="158"/>
      <c r="H7" s="158"/>
      <c r="I7" s="158"/>
      <c r="J7" s="158"/>
      <c r="K7" s="158"/>
      <c r="L7" s="159"/>
      <c r="N7" s="156" t="s">
        <v>252</v>
      </c>
      <c r="O7" s="237">
        <f>収支報告書!J10</f>
        <v>44985</v>
      </c>
    </row>
    <row r="8" spans="1:23" s="138" customFormat="1" ht="36" customHeight="1" x14ac:dyDescent="0.2">
      <c r="A8" s="134" t="s">
        <v>9</v>
      </c>
      <c r="B8" s="135" t="s">
        <v>0</v>
      </c>
      <c r="C8" s="135" t="s">
        <v>1</v>
      </c>
      <c r="D8" s="135" t="s">
        <v>5</v>
      </c>
      <c r="E8" s="135" t="s">
        <v>2</v>
      </c>
      <c r="F8" s="136" t="s">
        <v>19</v>
      </c>
      <c r="G8" s="135" t="s">
        <v>271</v>
      </c>
      <c r="H8" s="170" t="s">
        <v>258</v>
      </c>
      <c r="I8" s="136" t="s">
        <v>19</v>
      </c>
      <c r="J8" s="211" t="s">
        <v>257</v>
      </c>
      <c r="K8" s="135" t="s">
        <v>259</v>
      </c>
      <c r="L8" s="137" t="s">
        <v>46</v>
      </c>
      <c r="N8" s="134" t="s">
        <v>249</v>
      </c>
      <c r="O8" s="137" t="s">
        <v>250</v>
      </c>
      <c r="P8" s="135" t="s">
        <v>258</v>
      </c>
      <c r="Q8" s="135" t="s">
        <v>260</v>
      </c>
      <c r="R8" s="135" t="s">
        <v>262</v>
      </c>
      <c r="S8" s="135" t="s">
        <v>259</v>
      </c>
      <c r="T8" s="135" t="s">
        <v>260</v>
      </c>
      <c r="U8" s="211" t="s">
        <v>263</v>
      </c>
      <c r="V8" s="211" t="s">
        <v>264</v>
      </c>
      <c r="W8" s="137" t="s">
        <v>250</v>
      </c>
    </row>
    <row r="9" spans="1:23" ht="18" customHeight="1" x14ac:dyDescent="0.2">
      <c r="A9" s="139" t="s">
        <v>10</v>
      </c>
      <c r="B9" s="140">
        <v>1</v>
      </c>
      <c r="C9" s="141"/>
      <c r="D9" s="233">
        <v>44953</v>
      </c>
      <c r="E9" s="142"/>
      <c r="F9" s="264">
        <v>5000000</v>
      </c>
      <c r="G9" s="267" t="s">
        <v>269</v>
      </c>
      <c r="H9" s="268">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I9" s="254">
        <f>ROUNDDOWN(F9/H9,2)</f>
        <v>8052.56</v>
      </c>
      <c r="J9" s="252" t="s">
        <v>256</v>
      </c>
      <c r="K9" s="280">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130.72999999999999</v>
      </c>
      <c r="L9" s="265">
        <f>ROUNDDOWN(I9*K9,0)</f>
        <v>1052711</v>
      </c>
      <c r="M9" s="144"/>
      <c r="N9" s="273" t="str">
        <f>IF(D9="","",IF(AND($O$6&lt;=D9,$O$7&gt;=D9),"○","×"))</f>
        <v>○</v>
      </c>
      <c r="O9" s="256"/>
      <c r="P9" s="268">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Q9" s="269" t="str">
        <f t="shared" ref="Q9:Q12" si="0">IF(F9="","",IF(H9=P9,"〇","×"))</f>
        <v>〇</v>
      </c>
      <c r="R9" s="270">
        <f t="shared" ref="R9:R12" si="1">IF(I9="","",ROUNDDOWN(F9/P9,2))</f>
        <v>8052.56</v>
      </c>
      <c r="S9" s="268">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130.72999999999999</v>
      </c>
      <c r="T9" s="269" t="str">
        <f>IF(I9="","",IF(K9=S9,"〇","×"))</f>
        <v>〇</v>
      </c>
      <c r="U9" s="271">
        <f>IF(F9="","",IF(I9="",ROUNDDOWN(F9*P9,0),ROUNDDOWN(R9*S9,0)))</f>
        <v>1052711</v>
      </c>
      <c r="V9" s="272">
        <f>IF(F9="","",L9-U9)</f>
        <v>0</v>
      </c>
      <c r="W9" s="258"/>
    </row>
    <row r="10" spans="1:23" ht="48.6" x14ac:dyDescent="0.2">
      <c r="A10" s="139" t="s">
        <v>10</v>
      </c>
      <c r="B10" s="145">
        <v>2</v>
      </c>
      <c r="C10" s="146"/>
      <c r="D10" s="234">
        <v>45000</v>
      </c>
      <c r="E10" s="148"/>
      <c r="F10" s="263">
        <v>1000</v>
      </c>
      <c r="G10" s="255" t="s">
        <v>256</v>
      </c>
      <c r="H10" s="268">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136.16</v>
      </c>
      <c r="I10" s="253"/>
      <c r="J10" s="253"/>
      <c r="K10" s="280"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L10" s="265">
        <f>ROUNDDOWN(F10*H10,0)</f>
        <v>136160</v>
      </c>
      <c r="M10" s="144"/>
      <c r="N10" s="274" t="str">
        <f>IF(D10="","",IF(AND($O$6&lt;=D10,$O$7&gt;=D10),"○","×"))</f>
        <v>×</v>
      </c>
      <c r="O10" s="257" t="s">
        <v>253</v>
      </c>
      <c r="P10" s="268">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136.16</v>
      </c>
      <c r="Q10" s="269" t="str">
        <f t="shared" si="0"/>
        <v>〇</v>
      </c>
      <c r="R10" s="270" t="str">
        <f t="shared" si="1"/>
        <v/>
      </c>
      <c r="S10" s="268"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T10" s="269" t="str">
        <f t="shared" ref="T10:T12" si="2">IF(I10="","",IF(K10=S10,"〇","×"))</f>
        <v/>
      </c>
      <c r="U10" s="271">
        <f t="shared" ref="U10:U12" si="3">IF(F10="","",IF(I10="",ROUNDDOWN(F10*P10,0),ROUNDDOWN(R10*S10,0)))</f>
        <v>136160</v>
      </c>
      <c r="V10" s="272">
        <f t="shared" ref="V10:V12" si="4">IF(F10="","",L10-U10)</f>
        <v>0</v>
      </c>
      <c r="W10" s="258"/>
    </row>
    <row r="11" spans="1:23" ht="18" customHeight="1" x14ac:dyDescent="0.2">
      <c r="A11" s="139" t="s">
        <v>10</v>
      </c>
      <c r="B11" s="145">
        <v>3</v>
      </c>
      <c r="C11" s="146"/>
      <c r="D11" s="234">
        <v>44961</v>
      </c>
      <c r="E11" s="148"/>
      <c r="F11" s="263">
        <v>80000</v>
      </c>
      <c r="G11" s="255" t="s">
        <v>268</v>
      </c>
      <c r="H11" s="268">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1.03</v>
      </c>
      <c r="I11" s="239"/>
      <c r="J11" s="239"/>
      <c r="K11" s="280"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L11" s="265">
        <f>ROUNDDOWN(F11*H11,0)</f>
        <v>82400</v>
      </c>
      <c r="M11" s="144"/>
      <c r="N11" s="274" t="str">
        <f t="shared" ref="N11:N12" si="5">IF(D11="","",IF(AND($O$6&lt;=D11,$O$7&gt;=D11),"○","×"))</f>
        <v>○</v>
      </c>
      <c r="O11" s="257"/>
      <c r="P11" s="268">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1.03</v>
      </c>
      <c r="Q11" s="269" t="str">
        <f t="shared" si="0"/>
        <v>〇</v>
      </c>
      <c r="R11" s="270" t="str">
        <f t="shared" si="1"/>
        <v/>
      </c>
      <c r="S11" s="268"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T11" s="269" t="str">
        <f t="shared" si="2"/>
        <v/>
      </c>
      <c r="U11" s="271">
        <f t="shared" si="3"/>
        <v>82400</v>
      </c>
      <c r="V11" s="272">
        <f t="shared" si="4"/>
        <v>0</v>
      </c>
      <c r="W11" s="258"/>
    </row>
    <row r="12" spans="1:23" ht="18" customHeight="1" x14ac:dyDescent="0.2">
      <c r="A12" s="139" t="s">
        <v>10</v>
      </c>
      <c r="B12" s="145">
        <v>4</v>
      </c>
      <c r="C12" s="146"/>
      <c r="D12" s="234">
        <v>44934</v>
      </c>
      <c r="E12" s="152"/>
      <c r="F12" s="263">
        <v>100000</v>
      </c>
      <c r="G12" s="255" t="s">
        <v>270</v>
      </c>
      <c r="H12" s="268">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1</v>
      </c>
      <c r="I12" s="239"/>
      <c r="J12" s="239"/>
      <c r="K12" s="280"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L12" s="265">
        <f>ROUNDDOWN(F12*H12,0)</f>
        <v>100000</v>
      </c>
      <c r="M12" s="144"/>
      <c r="N12" s="274" t="str">
        <f t="shared" si="5"/>
        <v>○</v>
      </c>
      <c r="O12" s="257"/>
      <c r="P12" s="268">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1</v>
      </c>
      <c r="Q12" s="269" t="str">
        <f t="shared" si="0"/>
        <v>〇</v>
      </c>
      <c r="R12" s="270" t="str">
        <f t="shared" si="1"/>
        <v/>
      </c>
      <c r="S12" s="268"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T12" s="269" t="str">
        <f t="shared" si="2"/>
        <v/>
      </c>
      <c r="U12" s="271">
        <f t="shared" si="3"/>
        <v>100000</v>
      </c>
      <c r="V12" s="272">
        <f t="shared" si="4"/>
        <v>0</v>
      </c>
      <c r="W12" s="258"/>
    </row>
    <row r="13" spans="1:23" ht="18" customHeight="1" x14ac:dyDescent="0.2">
      <c r="A13" s="139" t="s">
        <v>10</v>
      </c>
      <c r="B13" s="145">
        <v>5</v>
      </c>
      <c r="C13" s="146"/>
      <c r="D13" s="147"/>
      <c r="E13" s="148"/>
      <c r="F13" s="149"/>
      <c r="G13" s="150"/>
      <c r="H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239"/>
      <c r="J13" s="239"/>
      <c r="K13" s="280"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L13" s="151"/>
      <c r="M13" s="144"/>
      <c r="N13" s="274" t="str">
        <f t="shared" ref="N13:N28" si="6">IF(D13="","",IF(AND($O$6&lt;=D13,$O$7&gt;=D13),"○","×"))</f>
        <v/>
      </c>
      <c r="O13" s="257"/>
      <c r="P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Q13" s="269" t="str">
        <f t="shared" ref="Q13:Q28" si="7">IF(F13="","",IF(H13=P13,"〇","×"))</f>
        <v/>
      </c>
      <c r="R13" s="270" t="str">
        <f t="shared" ref="R13:R28" si="8">IF(I13="","",ROUNDDOWN(F13/P13,2))</f>
        <v/>
      </c>
      <c r="S13" s="268"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T13" s="269" t="str">
        <f t="shared" ref="T13:T28" si="9">IF(I13="","",IF(K13=S13,"〇","×"))</f>
        <v/>
      </c>
      <c r="U13" s="271" t="str">
        <f t="shared" ref="U13:U28" si="10">IF(F13="","",IF(I13="",ROUNDDOWN(F13*P13,0),ROUNDDOWN(R13*S13,0)))</f>
        <v/>
      </c>
      <c r="V13" s="272" t="str">
        <f t="shared" ref="V13:V28" si="11">IF(F13="","",L13-U13)</f>
        <v/>
      </c>
      <c r="W13" s="258"/>
    </row>
    <row r="14" spans="1:23" ht="18" customHeight="1" x14ac:dyDescent="0.2">
      <c r="A14" s="139" t="s">
        <v>10</v>
      </c>
      <c r="B14" s="145">
        <v>6</v>
      </c>
      <c r="C14" s="146"/>
      <c r="D14" s="147"/>
      <c r="E14" s="148"/>
      <c r="F14" s="149"/>
      <c r="G14" s="150"/>
      <c r="H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239"/>
      <c r="J14" s="239"/>
      <c r="K14" s="280"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L14" s="151"/>
      <c r="N14" s="274" t="str">
        <f t="shared" si="6"/>
        <v/>
      </c>
      <c r="O14" s="257"/>
      <c r="P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Q14" s="269" t="str">
        <f t="shared" si="7"/>
        <v/>
      </c>
      <c r="R14" s="270" t="str">
        <f t="shared" si="8"/>
        <v/>
      </c>
      <c r="S14" s="268"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T14" s="269" t="str">
        <f t="shared" si="9"/>
        <v/>
      </c>
      <c r="U14" s="271" t="str">
        <f t="shared" si="10"/>
        <v/>
      </c>
      <c r="V14" s="272" t="str">
        <f t="shared" si="11"/>
        <v/>
      </c>
      <c r="W14" s="258"/>
    </row>
    <row r="15" spans="1:23" ht="18" customHeight="1" x14ac:dyDescent="0.2">
      <c r="A15" s="139" t="s">
        <v>10</v>
      </c>
      <c r="B15" s="145">
        <v>7</v>
      </c>
      <c r="C15" s="146"/>
      <c r="D15" s="147"/>
      <c r="E15" s="148"/>
      <c r="F15" s="149"/>
      <c r="G15" s="150"/>
      <c r="H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239"/>
      <c r="J15" s="239"/>
      <c r="K15" s="280"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L15" s="151"/>
      <c r="N15" s="274" t="str">
        <f t="shared" si="6"/>
        <v/>
      </c>
      <c r="O15" s="257"/>
      <c r="P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Q15" s="269" t="str">
        <f t="shared" si="7"/>
        <v/>
      </c>
      <c r="R15" s="270" t="str">
        <f t="shared" si="8"/>
        <v/>
      </c>
      <c r="S15" s="268"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T15" s="269" t="str">
        <f t="shared" si="9"/>
        <v/>
      </c>
      <c r="U15" s="271" t="str">
        <f t="shared" si="10"/>
        <v/>
      </c>
      <c r="V15" s="272" t="str">
        <f t="shared" si="11"/>
        <v/>
      </c>
      <c r="W15" s="258"/>
    </row>
    <row r="16" spans="1:23" ht="18" customHeight="1" x14ac:dyDescent="0.2">
      <c r="A16" s="139" t="s">
        <v>10</v>
      </c>
      <c r="B16" s="145">
        <v>8</v>
      </c>
      <c r="C16" s="146"/>
      <c r="D16" s="147"/>
      <c r="E16" s="148"/>
      <c r="F16" s="149"/>
      <c r="G16" s="150"/>
      <c r="H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239"/>
      <c r="J16" s="239"/>
      <c r="K16" s="280"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L16" s="151"/>
      <c r="N16" s="274" t="str">
        <f t="shared" si="6"/>
        <v/>
      </c>
      <c r="O16" s="257"/>
      <c r="P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Q16" s="269" t="str">
        <f t="shared" si="7"/>
        <v/>
      </c>
      <c r="R16" s="270" t="str">
        <f t="shared" si="8"/>
        <v/>
      </c>
      <c r="S16" s="268"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T16" s="269" t="str">
        <f t="shared" si="9"/>
        <v/>
      </c>
      <c r="U16" s="271" t="str">
        <f t="shared" si="10"/>
        <v/>
      </c>
      <c r="V16" s="272" t="str">
        <f t="shared" si="11"/>
        <v/>
      </c>
      <c r="W16" s="258"/>
    </row>
    <row r="17" spans="1:23" ht="18" customHeight="1" x14ac:dyDescent="0.2">
      <c r="A17" s="139" t="s">
        <v>10</v>
      </c>
      <c r="B17" s="145">
        <v>9</v>
      </c>
      <c r="C17" s="146"/>
      <c r="D17" s="147"/>
      <c r="E17" s="148"/>
      <c r="F17" s="149"/>
      <c r="G17" s="150"/>
      <c r="H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239"/>
      <c r="J17" s="239"/>
      <c r="K17" s="280"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L17" s="151"/>
      <c r="N17" s="274" t="str">
        <f t="shared" si="6"/>
        <v/>
      </c>
      <c r="O17" s="257"/>
      <c r="P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Q17" s="269" t="str">
        <f t="shared" si="7"/>
        <v/>
      </c>
      <c r="R17" s="270" t="str">
        <f t="shared" si="8"/>
        <v/>
      </c>
      <c r="S17" s="268"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T17" s="269" t="str">
        <f t="shared" si="9"/>
        <v/>
      </c>
      <c r="U17" s="271" t="str">
        <f t="shared" si="10"/>
        <v/>
      </c>
      <c r="V17" s="272" t="str">
        <f t="shared" si="11"/>
        <v/>
      </c>
      <c r="W17" s="258"/>
    </row>
    <row r="18" spans="1:23" ht="18" customHeight="1" x14ac:dyDescent="0.2">
      <c r="A18" s="139" t="s">
        <v>10</v>
      </c>
      <c r="B18" s="145">
        <v>10</v>
      </c>
      <c r="C18" s="146"/>
      <c r="D18" s="147"/>
      <c r="E18" s="148"/>
      <c r="F18" s="149"/>
      <c r="G18" s="150"/>
      <c r="H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239"/>
      <c r="J18" s="239"/>
      <c r="K18" s="280"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L18" s="151"/>
      <c r="N18" s="274" t="str">
        <f t="shared" si="6"/>
        <v/>
      </c>
      <c r="O18" s="257"/>
      <c r="P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Q18" s="269" t="str">
        <f t="shared" si="7"/>
        <v/>
      </c>
      <c r="R18" s="270" t="str">
        <f t="shared" si="8"/>
        <v/>
      </c>
      <c r="S18" s="268"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T18" s="269" t="str">
        <f t="shared" si="9"/>
        <v/>
      </c>
      <c r="U18" s="271" t="str">
        <f t="shared" si="10"/>
        <v/>
      </c>
      <c r="V18" s="272" t="str">
        <f t="shared" si="11"/>
        <v/>
      </c>
      <c r="W18" s="258"/>
    </row>
    <row r="19" spans="1:23" ht="18" customHeight="1" x14ac:dyDescent="0.2">
      <c r="A19" s="139" t="s">
        <v>10</v>
      </c>
      <c r="B19" s="145">
        <v>11</v>
      </c>
      <c r="C19" s="146"/>
      <c r="D19" s="147"/>
      <c r="E19" s="148"/>
      <c r="F19" s="149"/>
      <c r="G19" s="150"/>
      <c r="H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39"/>
      <c r="J19" s="239"/>
      <c r="K19" s="280"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L19" s="151"/>
      <c r="N19" s="274" t="str">
        <f t="shared" si="6"/>
        <v/>
      </c>
      <c r="O19" s="257"/>
      <c r="P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Q19" s="269" t="str">
        <f t="shared" si="7"/>
        <v/>
      </c>
      <c r="R19" s="270" t="str">
        <f t="shared" si="8"/>
        <v/>
      </c>
      <c r="S19" s="268"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T19" s="269" t="str">
        <f t="shared" si="9"/>
        <v/>
      </c>
      <c r="U19" s="271" t="str">
        <f t="shared" si="10"/>
        <v/>
      </c>
      <c r="V19" s="272" t="str">
        <f t="shared" si="11"/>
        <v/>
      </c>
      <c r="W19" s="258"/>
    </row>
    <row r="20" spans="1:23" ht="18" customHeight="1" x14ac:dyDescent="0.2">
      <c r="A20" s="139" t="s">
        <v>10</v>
      </c>
      <c r="B20" s="145">
        <v>12</v>
      </c>
      <c r="C20" s="146"/>
      <c r="D20" s="147"/>
      <c r="E20" s="148"/>
      <c r="F20" s="149"/>
      <c r="G20" s="150"/>
      <c r="H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39"/>
      <c r="J20" s="239"/>
      <c r="K20" s="280"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L20" s="151"/>
      <c r="N20" s="274" t="str">
        <f t="shared" si="6"/>
        <v/>
      </c>
      <c r="O20" s="257"/>
      <c r="P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Q20" s="269" t="str">
        <f t="shared" si="7"/>
        <v/>
      </c>
      <c r="R20" s="270" t="str">
        <f t="shared" si="8"/>
        <v/>
      </c>
      <c r="S20" s="268"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T20" s="269" t="str">
        <f t="shared" si="9"/>
        <v/>
      </c>
      <c r="U20" s="271" t="str">
        <f t="shared" si="10"/>
        <v/>
      </c>
      <c r="V20" s="272" t="str">
        <f t="shared" si="11"/>
        <v/>
      </c>
      <c r="W20" s="258"/>
    </row>
    <row r="21" spans="1:23" ht="18" customHeight="1" x14ac:dyDescent="0.2">
      <c r="A21" s="139" t="s">
        <v>10</v>
      </c>
      <c r="B21" s="145">
        <v>13</v>
      </c>
      <c r="C21" s="146"/>
      <c r="D21" s="147"/>
      <c r="E21" s="148"/>
      <c r="F21" s="149"/>
      <c r="G21" s="150"/>
      <c r="H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39"/>
      <c r="J21" s="239"/>
      <c r="K21" s="280"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L21" s="151"/>
      <c r="N21" s="274" t="str">
        <f t="shared" si="6"/>
        <v/>
      </c>
      <c r="O21" s="257"/>
      <c r="P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Q21" s="269" t="str">
        <f t="shared" si="7"/>
        <v/>
      </c>
      <c r="R21" s="270" t="str">
        <f t="shared" si="8"/>
        <v/>
      </c>
      <c r="S21" s="268"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T21" s="269" t="str">
        <f t="shared" si="9"/>
        <v/>
      </c>
      <c r="U21" s="271" t="str">
        <f t="shared" si="10"/>
        <v/>
      </c>
      <c r="V21" s="272" t="str">
        <f t="shared" si="11"/>
        <v/>
      </c>
      <c r="W21" s="258"/>
    </row>
    <row r="22" spans="1:23" ht="18" customHeight="1" x14ac:dyDescent="0.2">
      <c r="A22" s="139" t="s">
        <v>10</v>
      </c>
      <c r="B22" s="145">
        <v>14</v>
      </c>
      <c r="C22" s="146"/>
      <c r="D22" s="147"/>
      <c r="E22" s="148"/>
      <c r="F22" s="149"/>
      <c r="G22" s="150"/>
      <c r="H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239"/>
      <c r="J22" s="239"/>
      <c r="K22" s="280"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L22" s="151"/>
      <c r="N22" s="274" t="str">
        <f t="shared" si="6"/>
        <v/>
      </c>
      <c r="O22" s="257"/>
      <c r="P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Q22" s="269" t="str">
        <f t="shared" si="7"/>
        <v/>
      </c>
      <c r="R22" s="270" t="str">
        <f t="shared" si="8"/>
        <v/>
      </c>
      <c r="S22" s="268"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T22" s="269" t="str">
        <f t="shared" si="9"/>
        <v/>
      </c>
      <c r="U22" s="271" t="str">
        <f t="shared" si="10"/>
        <v/>
      </c>
      <c r="V22" s="272" t="str">
        <f t="shared" si="11"/>
        <v/>
      </c>
      <c r="W22" s="258"/>
    </row>
    <row r="23" spans="1:23" ht="18" customHeight="1" x14ac:dyDescent="0.2">
      <c r="A23" s="139" t="s">
        <v>10</v>
      </c>
      <c r="B23" s="145">
        <v>15</v>
      </c>
      <c r="C23" s="146"/>
      <c r="D23" s="147"/>
      <c r="E23" s="148"/>
      <c r="F23" s="149"/>
      <c r="G23" s="150"/>
      <c r="H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239"/>
      <c r="J23" s="239"/>
      <c r="K23" s="280"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L23" s="151"/>
      <c r="N23" s="274" t="str">
        <f t="shared" si="6"/>
        <v/>
      </c>
      <c r="O23" s="257"/>
      <c r="P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Q23" s="269" t="str">
        <f t="shared" si="7"/>
        <v/>
      </c>
      <c r="R23" s="270" t="str">
        <f t="shared" si="8"/>
        <v/>
      </c>
      <c r="S23" s="268"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T23" s="269" t="str">
        <f t="shared" si="9"/>
        <v/>
      </c>
      <c r="U23" s="271" t="str">
        <f t="shared" si="10"/>
        <v/>
      </c>
      <c r="V23" s="272" t="str">
        <f t="shared" si="11"/>
        <v/>
      </c>
      <c r="W23" s="258"/>
    </row>
    <row r="24" spans="1:23" ht="18" customHeight="1" x14ac:dyDescent="0.2">
      <c r="A24" s="139" t="s">
        <v>10</v>
      </c>
      <c r="B24" s="145">
        <v>16</v>
      </c>
      <c r="C24" s="146"/>
      <c r="D24" s="147"/>
      <c r="E24" s="148"/>
      <c r="F24" s="149"/>
      <c r="G24" s="150"/>
      <c r="H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239"/>
      <c r="J24" s="239"/>
      <c r="K24" s="280"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L24" s="151"/>
      <c r="N24" s="274" t="str">
        <f t="shared" si="6"/>
        <v/>
      </c>
      <c r="O24" s="257"/>
      <c r="P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Q24" s="269" t="str">
        <f t="shared" si="7"/>
        <v/>
      </c>
      <c r="R24" s="270" t="str">
        <f t="shared" si="8"/>
        <v/>
      </c>
      <c r="S24" s="268"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T24" s="269" t="str">
        <f t="shared" si="9"/>
        <v/>
      </c>
      <c r="U24" s="271" t="str">
        <f t="shared" si="10"/>
        <v/>
      </c>
      <c r="V24" s="272" t="str">
        <f t="shared" si="11"/>
        <v/>
      </c>
      <c r="W24" s="258"/>
    </row>
    <row r="25" spans="1:23" ht="18" customHeight="1" x14ac:dyDescent="0.2">
      <c r="A25" s="139" t="s">
        <v>10</v>
      </c>
      <c r="B25" s="145">
        <v>17</v>
      </c>
      <c r="C25" s="146"/>
      <c r="D25" s="147"/>
      <c r="E25" s="148"/>
      <c r="F25" s="149"/>
      <c r="G25" s="150"/>
      <c r="H25" s="268"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I25" s="239"/>
      <c r="J25" s="239"/>
      <c r="K25" s="280"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L25" s="151"/>
      <c r="N25" s="274" t="str">
        <f t="shared" si="6"/>
        <v/>
      </c>
      <c r="O25" s="257"/>
      <c r="P25" s="268"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Q25" s="269" t="str">
        <f t="shared" si="7"/>
        <v/>
      </c>
      <c r="R25" s="270" t="str">
        <f t="shared" si="8"/>
        <v/>
      </c>
      <c r="S25" s="268"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T25" s="269" t="str">
        <f t="shared" si="9"/>
        <v/>
      </c>
      <c r="U25" s="271" t="str">
        <f t="shared" si="10"/>
        <v/>
      </c>
      <c r="V25" s="272" t="str">
        <f t="shared" si="11"/>
        <v/>
      </c>
      <c r="W25" s="258"/>
    </row>
    <row r="26" spans="1:23" ht="18" customHeight="1" x14ac:dyDescent="0.2">
      <c r="A26" s="139" t="s">
        <v>10</v>
      </c>
      <c r="B26" s="145">
        <v>18</v>
      </c>
      <c r="C26" s="146"/>
      <c r="D26" s="147"/>
      <c r="E26" s="148"/>
      <c r="F26" s="149"/>
      <c r="G26" s="150"/>
      <c r="H26" s="268" t="str">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
      </c>
      <c r="I26" s="239"/>
      <c r="J26" s="239"/>
      <c r="K26" s="280" t="str">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
      </c>
      <c r="L26" s="151"/>
      <c r="N26" s="274" t="str">
        <f t="shared" si="6"/>
        <v/>
      </c>
      <c r="O26" s="257"/>
      <c r="P26" s="268" t="str">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
      </c>
      <c r="Q26" s="269" t="str">
        <f t="shared" si="7"/>
        <v/>
      </c>
      <c r="R26" s="270" t="str">
        <f t="shared" si="8"/>
        <v/>
      </c>
      <c r="S26" s="268" t="str">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
      </c>
      <c r="T26" s="269" t="str">
        <f t="shared" si="9"/>
        <v/>
      </c>
      <c r="U26" s="271" t="str">
        <f t="shared" si="10"/>
        <v/>
      </c>
      <c r="V26" s="272" t="str">
        <f t="shared" si="11"/>
        <v/>
      </c>
      <c r="W26" s="258"/>
    </row>
    <row r="27" spans="1:23" ht="18" customHeight="1" x14ac:dyDescent="0.2">
      <c r="A27" s="139" t="s">
        <v>10</v>
      </c>
      <c r="B27" s="145">
        <v>19</v>
      </c>
      <c r="C27" s="146"/>
      <c r="D27" s="147"/>
      <c r="E27" s="148"/>
      <c r="F27" s="149"/>
      <c r="G27" s="150"/>
      <c r="H27" s="268" t="str">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
      </c>
      <c r="I27" s="239"/>
      <c r="J27" s="239"/>
      <c r="K27" s="280" t="str">
        <f>IF(I27="","",IF(J27='換算レート表(レートチェック用)'!$C$8,VLOOKUP(D27,'換算レート表(レートチェック用)'!$B$9:$E$26,2,TRUE),IF(J27='換算レート表(レートチェック用)'!$D$8,VLOOKUP(D27,'換算レート表(レートチェック用)'!$B$9:$E$26,3,TRUE),IF(J27='換算レート表(レートチェック用)'!$E$8,VLOOKUP(D27,'換算レート表(レートチェック用)'!$B$9:$E$26,4,TRUE),IF(OR(J27="JPY",J27="円"),1,0)))))</f>
        <v/>
      </c>
      <c r="L27" s="151"/>
      <c r="N27" s="274" t="str">
        <f t="shared" si="6"/>
        <v/>
      </c>
      <c r="O27" s="257"/>
      <c r="P27" s="268" t="str">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
      </c>
      <c r="Q27" s="269" t="str">
        <f t="shared" si="7"/>
        <v/>
      </c>
      <c r="R27" s="270" t="str">
        <f t="shared" si="8"/>
        <v/>
      </c>
      <c r="S27" s="268" t="str">
        <f>IF(I27="","",IF(J27='換算レート表(レートチェック用)'!$C$8,VLOOKUP(D27,'換算レート表(レートチェック用)'!$B$9:$E$26,2,TRUE),IF(J27='換算レート表(レートチェック用)'!$D$8,VLOOKUP(D27,'換算レート表(レートチェック用)'!$B$9:$E$26,3,TRUE),IF(J27='換算レート表(レートチェック用)'!$E$8,VLOOKUP(D27,'換算レート表(レートチェック用)'!$B$9:$E$26,4,TRUE),IF(OR(J27="JPY",J27="円"),1,0)))))</f>
        <v/>
      </c>
      <c r="T27" s="269" t="str">
        <f t="shared" si="9"/>
        <v/>
      </c>
      <c r="U27" s="271" t="str">
        <f t="shared" si="10"/>
        <v/>
      </c>
      <c r="V27" s="272" t="str">
        <f t="shared" si="11"/>
        <v/>
      </c>
      <c r="W27" s="258"/>
    </row>
    <row r="28" spans="1:23" ht="18" customHeight="1" x14ac:dyDescent="0.2">
      <c r="A28" s="139" t="s">
        <v>10</v>
      </c>
      <c r="B28" s="145">
        <v>20</v>
      </c>
      <c r="C28" s="141"/>
      <c r="D28" s="233">
        <v>44972</v>
      </c>
      <c r="E28" s="142"/>
      <c r="F28" s="264">
        <v>50000</v>
      </c>
      <c r="G28" s="267" t="s">
        <v>269</v>
      </c>
      <c r="H28" s="268">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618.07000000000005</v>
      </c>
      <c r="I28" s="254">
        <f>ROUNDDOWN(F28/H28,2)</f>
        <v>80.89</v>
      </c>
      <c r="J28" s="252" t="s">
        <v>256</v>
      </c>
      <c r="K28" s="280">
        <f>IF(I28="","",IF(J28='換算レート表(レートチェック用)'!$C$8,VLOOKUP(D28,'換算レート表(レートチェック用)'!$B$9:$E$26,2,TRUE),IF(J28='換算レート表(レートチェック用)'!$D$8,VLOOKUP(D28,'換算レート表(レートチェック用)'!$B$9:$E$26,3,TRUE),IF(J28='換算レート表(レートチェック用)'!$E$8,VLOOKUP(D28,'換算レート表(レートチェック用)'!$B$9:$E$26,4,TRUE),IF(OR(J28="JPY",J28="円"),1,0)))))</f>
        <v>128.93</v>
      </c>
      <c r="L28" s="265">
        <f>ROUNDDOWN(I28*K28,0)</f>
        <v>10429</v>
      </c>
      <c r="N28" s="274" t="str">
        <f t="shared" si="6"/>
        <v>○</v>
      </c>
      <c r="O28" s="257"/>
      <c r="P28" s="268">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618.07000000000005</v>
      </c>
      <c r="Q28" s="269" t="str">
        <f t="shared" si="7"/>
        <v>〇</v>
      </c>
      <c r="R28" s="270">
        <f t="shared" si="8"/>
        <v>80.89</v>
      </c>
      <c r="S28" s="268">
        <f>IF(I28="","",IF(J28='換算レート表(レートチェック用)'!$C$8,VLOOKUP(D28,'換算レート表(レートチェック用)'!$B$9:$E$26,2,TRUE),IF(J28='換算レート表(レートチェック用)'!$D$8,VLOOKUP(D28,'換算レート表(レートチェック用)'!$B$9:$E$26,3,TRUE),IF(J28='換算レート表(レートチェック用)'!$E$8,VLOOKUP(D28,'換算レート表(レートチェック用)'!$B$9:$E$26,4,TRUE),IF(OR(J28="JPY",J28="円"),1,0)))))</f>
        <v>128.93</v>
      </c>
      <c r="T28" s="269" t="str">
        <f t="shared" si="9"/>
        <v>〇</v>
      </c>
      <c r="U28" s="271">
        <f t="shared" si="10"/>
        <v>10429</v>
      </c>
      <c r="V28" s="272">
        <f t="shared" si="11"/>
        <v>0</v>
      </c>
      <c r="W28" s="258"/>
    </row>
    <row r="29" spans="1:23" ht="18" customHeight="1" thickBot="1" x14ac:dyDescent="0.25">
      <c r="A29" s="336" t="s">
        <v>218</v>
      </c>
      <c r="B29" s="337"/>
      <c r="C29" s="337"/>
      <c r="D29" s="337"/>
      <c r="E29" s="337"/>
      <c r="F29" s="337"/>
      <c r="G29" s="337"/>
      <c r="H29" s="337"/>
      <c r="I29" s="337"/>
      <c r="J29" s="337"/>
      <c r="K29" s="337"/>
      <c r="L29" s="160">
        <f>SUM(L9:L28)</f>
        <v>1381700</v>
      </c>
      <c r="N29" s="127"/>
    </row>
    <row r="30" spans="1:23" ht="18" customHeight="1" thickTop="1" x14ac:dyDescent="0.2">
      <c r="A30" s="311"/>
      <c r="B30" s="307"/>
      <c r="C30" s="311"/>
      <c r="D30" s="311"/>
      <c r="E30" s="312"/>
      <c r="F30" s="292"/>
      <c r="G30" s="313"/>
      <c r="H30" s="313"/>
      <c r="I30" s="313"/>
      <c r="J30" s="313"/>
      <c r="K30" s="313"/>
      <c r="L30" s="292"/>
      <c r="N30" s="127"/>
    </row>
    <row r="31" spans="1:23" ht="18" customHeight="1" x14ac:dyDescent="0.2">
      <c r="A31" s="156" t="s">
        <v>45</v>
      </c>
      <c r="B31" s="166" t="s">
        <v>219</v>
      </c>
      <c r="C31" s="166"/>
      <c r="D31" s="166"/>
      <c r="E31" s="157"/>
      <c r="F31" s="158"/>
      <c r="G31" s="158"/>
      <c r="H31" s="158"/>
      <c r="I31" s="158"/>
      <c r="J31" s="158"/>
      <c r="K31" s="158"/>
      <c r="L31" s="159"/>
      <c r="N31" s="127"/>
    </row>
    <row r="32" spans="1:23" s="138" customFormat="1" ht="36" customHeight="1" x14ac:dyDescent="0.2">
      <c r="A32" s="134" t="s">
        <v>9</v>
      </c>
      <c r="B32" s="135" t="s">
        <v>0</v>
      </c>
      <c r="C32" s="135" t="s">
        <v>1</v>
      </c>
      <c r="D32" s="135" t="s">
        <v>5</v>
      </c>
      <c r="E32" s="135" t="s">
        <v>2</v>
      </c>
      <c r="F32" s="136" t="s">
        <v>19</v>
      </c>
      <c r="G32" s="135" t="s">
        <v>75</v>
      </c>
      <c r="H32" s="135" t="s">
        <v>74</v>
      </c>
      <c r="I32" s="136" t="s">
        <v>19</v>
      </c>
      <c r="J32" s="135" t="s">
        <v>257</v>
      </c>
      <c r="K32" s="135" t="s">
        <v>259</v>
      </c>
      <c r="L32" s="137" t="s">
        <v>46</v>
      </c>
      <c r="N32" s="235" t="s">
        <v>249</v>
      </c>
      <c r="O32" s="137" t="s">
        <v>250</v>
      </c>
      <c r="P32" s="135" t="s">
        <v>258</v>
      </c>
      <c r="Q32" s="135" t="s">
        <v>260</v>
      </c>
      <c r="R32" s="135" t="s">
        <v>262</v>
      </c>
      <c r="S32" s="135" t="s">
        <v>259</v>
      </c>
      <c r="T32" s="135" t="s">
        <v>260</v>
      </c>
      <c r="U32" s="211" t="s">
        <v>263</v>
      </c>
      <c r="V32" s="211" t="s">
        <v>264</v>
      </c>
      <c r="W32" s="137" t="s">
        <v>250</v>
      </c>
    </row>
    <row r="33" spans="1:23" ht="18" customHeight="1" x14ac:dyDescent="0.2">
      <c r="A33" s="139" t="s">
        <v>10</v>
      </c>
      <c r="B33" s="140">
        <v>1</v>
      </c>
      <c r="C33" s="141"/>
      <c r="D33" s="233">
        <v>44953</v>
      </c>
      <c r="E33" s="142"/>
      <c r="F33" s="264">
        <v>500</v>
      </c>
      <c r="G33" s="267" t="s">
        <v>269</v>
      </c>
      <c r="H33" s="268">
        <f>IF(F33="","",IF(G33='換算レート表(レートチェック用)'!$C$8,VLOOKUP(D33,'換算レート表(レートチェック用)'!$B$9:$E$26,2,TRUE),IF(G33='換算レート表(レートチェック用)'!$D$8,VLOOKUP(D33,'換算レート表(レートチェック用)'!$B$9:$E$26,3,TRUE),IF(G33='換算レート表(レートチェック用)'!$E$8,VLOOKUP(D33,'換算レート表(レートチェック用)'!$B$9:$E$26,4,TRUE),IF(OR(G33="JPY",G33="円"),1,0)))))</f>
        <v>620.91999999999996</v>
      </c>
      <c r="I33" s="254">
        <f>ROUNDDOWN(F33/H33,2)</f>
        <v>0.8</v>
      </c>
      <c r="J33" s="252" t="s">
        <v>256</v>
      </c>
      <c r="K33" s="280">
        <f>IF(I33="","",IF(J33='換算レート表(レートチェック用)'!$C$8,VLOOKUP(D33,'換算レート表(レートチェック用)'!$B$9:$E$26,2,TRUE),IF(J33='換算レート表(レートチェック用)'!$D$8,VLOOKUP(D33,'換算レート表(レートチェック用)'!$B$9:$E$26,3,TRUE),IF(J33='換算レート表(レートチェック用)'!$E$8,VLOOKUP(D33,'換算レート表(レートチェック用)'!$B$9:$E$26,4,TRUE),IF(OR(J33="JPY",J33="円"),1,0)))))</f>
        <v>130.72999999999999</v>
      </c>
      <c r="L33" s="265">
        <f>ROUNDDOWN(I33*K33,0)</f>
        <v>104</v>
      </c>
      <c r="M33" s="144"/>
      <c r="N33" s="274" t="str">
        <f t="shared" ref="N33:N52" si="12">IF(D33="","",IF(AND($O$6&lt;=D33,$O$7&gt;=D33),"○","×"))</f>
        <v>○</v>
      </c>
      <c r="O33" s="257"/>
      <c r="P33" s="268">
        <f>IF(F33="","",IF(G33='換算レート表(レートチェック用)'!$C$8,VLOOKUP(D33,'換算レート表(レートチェック用)'!$B$9:$E$26,2,TRUE),IF(G33='換算レート表(レートチェック用)'!$D$8,VLOOKUP(D33,'換算レート表(レートチェック用)'!$B$9:$E$26,3,TRUE),IF(G33='換算レート表(レートチェック用)'!$E$8,VLOOKUP(D33,'換算レート表(レートチェック用)'!$B$9:$E$26,4,TRUE),IF(OR(G33="JPY",G33="円"),1,0)))))</f>
        <v>620.91999999999996</v>
      </c>
      <c r="Q33" s="269" t="str">
        <f t="shared" ref="Q33:Q52" si="13">IF(F33="","",IF(H33=P33,"〇","×"))</f>
        <v>〇</v>
      </c>
      <c r="R33" s="270">
        <f t="shared" ref="R33:R52" si="14">IF(I33="","",ROUNDDOWN(F33/P33,2))</f>
        <v>0.8</v>
      </c>
      <c r="S33" s="268">
        <f>IF(I33="","",IF(J33='換算レート表(レートチェック用)'!$C$8,VLOOKUP(D33,'換算レート表(レートチェック用)'!$B$9:$E$26,2,TRUE),IF(J33='換算レート表(レートチェック用)'!$D$8,VLOOKUP(D33,'換算レート表(レートチェック用)'!$B$9:$E$26,3,TRUE),IF(J33='換算レート表(レートチェック用)'!$E$8,VLOOKUP(D33,'換算レート表(レートチェック用)'!$B$9:$E$26,4,TRUE),IF(OR(J33="JPY",J33="円"),1,0)))))</f>
        <v>130.72999999999999</v>
      </c>
      <c r="T33" s="269" t="str">
        <f t="shared" ref="T33:T52" si="15">IF(I33="","",IF(K33=S33,"〇","×"))</f>
        <v>〇</v>
      </c>
      <c r="U33" s="271">
        <f t="shared" ref="U33:U52" si="16">IF(F33="","",IF(I33="",ROUNDDOWN(F33*P33,0),ROUNDDOWN(R33*S33,0)))</f>
        <v>104</v>
      </c>
      <c r="V33" s="272">
        <f t="shared" ref="V33:V52" si="17">IF(F33="","",L33-U33)</f>
        <v>0</v>
      </c>
      <c r="W33" s="258"/>
    </row>
    <row r="34" spans="1:23" ht="18" customHeight="1" x14ac:dyDescent="0.2">
      <c r="A34" s="139" t="s">
        <v>10</v>
      </c>
      <c r="B34" s="145">
        <v>2</v>
      </c>
      <c r="C34" s="146"/>
      <c r="D34" s="147"/>
      <c r="E34" s="148"/>
      <c r="F34" s="149"/>
      <c r="G34" s="150"/>
      <c r="H34" s="268" t="str">
        <f>IF(F34="","",IF(G34='換算レート表(レートチェック用)'!$C$8,VLOOKUP(D34,'換算レート表(レートチェック用)'!$B$9:$E$26,2,TRUE),IF(G34='換算レート表(レートチェック用)'!$D$8,VLOOKUP(D34,'換算レート表(レートチェック用)'!$B$9:$E$26,3,TRUE),IF(G34='換算レート表(レートチェック用)'!$E$8,VLOOKUP(D34,'換算レート表(レートチェック用)'!$B$9:$E$26,4,TRUE),IF(OR(G34="JPY",G34="円"),1,0)))))</f>
        <v/>
      </c>
      <c r="I34" s="239"/>
      <c r="J34" s="239"/>
      <c r="K34" s="280" t="str">
        <f>IF(I34="","",IF(J34='換算レート表(レートチェック用)'!$C$8,VLOOKUP(D34,'換算レート表(レートチェック用)'!$B$9:$E$26,2,TRUE),IF(J34='換算レート表(レートチェック用)'!$D$8,VLOOKUP(D34,'換算レート表(レートチェック用)'!$B$9:$E$26,3,TRUE),IF(J34='換算レート表(レートチェック用)'!$E$8,VLOOKUP(D34,'換算レート表(レートチェック用)'!$B$9:$E$26,4,TRUE),IF(OR(J34="JPY",J34="円"),1,0)))))</f>
        <v/>
      </c>
      <c r="L34" s="151"/>
      <c r="M34" s="144"/>
      <c r="N34" s="274" t="str">
        <f t="shared" si="12"/>
        <v/>
      </c>
      <c r="O34" s="257"/>
      <c r="P34" s="268" t="str">
        <f>IF(F34="","",IF(G34='換算レート表(レートチェック用)'!$C$8,VLOOKUP(D34,'換算レート表(レートチェック用)'!$B$9:$E$26,2,TRUE),IF(G34='換算レート表(レートチェック用)'!$D$8,VLOOKUP(D34,'換算レート表(レートチェック用)'!$B$9:$E$26,3,TRUE),IF(G34='換算レート表(レートチェック用)'!$E$8,VLOOKUP(D34,'換算レート表(レートチェック用)'!$B$9:$E$26,4,TRUE),IF(OR(G34="JPY",G34="円"),1,0)))))</f>
        <v/>
      </c>
      <c r="Q34" s="269" t="str">
        <f t="shared" si="13"/>
        <v/>
      </c>
      <c r="R34" s="270" t="str">
        <f t="shared" si="14"/>
        <v/>
      </c>
      <c r="S34" s="268" t="str">
        <f>IF(I34="","",IF(J34='換算レート表(レートチェック用)'!$C$8,VLOOKUP(D34,'換算レート表(レートチェック用)'!$B$9:$E$26,2,TRUE),IF(J34='換算レート表(レートチェック用)'!$D$8,VLOOKUP(D34,'換算レート表(レートチェック用)'!$B$9:$E$26,3,TRUE),IF(J34='換算レート表(レートチェック用)'!$E$8,VLOOKUP(D34,'換算レート表(レートチェック用)'!$B$9:$E$26,4,TRUE),IF(OR(J34="JPY",J34="円"),1,0)))))</f>
        <v/>
      </c>
      <c r="T34" s="269" t="str">
        <f t="shared" si="15"/>
        <v/>
      </c>
      <c r="U34" s="271" t="str">
        <f t="shared" si="16"/>
        <v/>
      </c>
      <c r="V34" s="272" t="str">
        <f t="shared" si="17"/>
        <v/>
      </c>
      <c r="W34" s="258"/>
    </row>
    <row r="35" spans="1:23" ht="18" customHeight="1" x14ac:dyDescent="0.2">
      <c r="A35" s="139" t="s">
        <v>10</v>
      </c>
      <c r="B35" s="145">
        <v>3</v>
      </c>
      <c r="C35" s="146"/>
      <c r="D35" s="147"/>
      <c r="E35" s="148"/>
      <c r="F35" s="149"/>
      <c r="G35" s="150"/>
      <c r="H35" s="268" t="str">
        <f>IF(F35="","",IF(G35='換算レート表(レートチェック用)'!$C$8,VLOOKUP(D35,'換算レート表(レートチェック用)'!$B$9:$E$26,2,TRUE),IF(G35='換算レート表(レートチェック用)'!$D$8,VLOOKUP(D35,'換算レート表(レートチェック用)'!$B$9:$E$26,3,TRUE),IF(G35='換算レート表(レートチェック用)'!$E$8,VLOOKUP(D35,'換算レート表(レートチェック用)'!$B$9:$E$26,4,TRUE),IF(OR(G35="JPY",G35="円"),1,0)))))</f>
        <v/>
      </c>
      <c r="I35" s="239"/>
      <c r="J35" s="239"/>
      <c r="K35" s="280" t="str">
        <f>IF(I35="","",IF(J35='換算レート表(レートチェック用)'!$C$8,VLOOKUP(D35,'換算レート表(レートチェック用)'!$B$9:$E$26,2,TRUE),IF(J35='換算レート表(レートチェック用)'!$D$8,VLOOKUP(D35,'換算レート表(レートチェック用)'!$B$9:$E$26,3,TRUE),IF(J35='換算レート表(レートチェック用)'!$E$8,VLOOKUP(D35,'換算レート表(レートチェック用)'!$B$9:$E$26,4,TRUE),IF(OR(J35="JPY",J35="円"),1,0)))))</f>
        <v/>
      </c>
      <c r="L35" s="151"/>
      <c r="M35" s="144"/>
      <c r="N35" s="274" t="str">
        <f t="shared" si="12"/>
        <v/>
      </c>
      <c r="O35" s="257"/>
      <c r="P35" s="268" t="str">
        <f>IF(F35="","",IF(G35='換算レート表(レートチェック用)'!$C$8,VLOOKUP(D35,'換算レート表(レートチェック用)'!$B$9:$E$26,2,TRUE),IF(G35='換算レート表(レートチェック用)'!$D$8,VLOOKUP(D35,'換算レート表(レートチェック用)'!$B$9:$E$26,3,TRUE),IF(G35='換算レート表(レートチェック用)'!$E$8,VLOOKUP(D35,'換算レート表(レートチェック用)'!$B$9:$E$26,4,TRUE),IF(OR(G35="JPY",G35="円"),1,0)))))</f>
        <v/>
      </c>
      <c r="Q35" s="269" t="str">
        <f t="shared" si="13"/>
        <v/>
      </c>
      <c r="R35" s="270" t="str">
        <f t="shared" si="14"/>
        <v/>
      </c>
      <c r="S35" s="268" t="str">
        <f>IF(I35="","",IF(J35='換算レート表(レートチェック用)'!$C$8,VLOOKUP(D35,'換算レート表(レートチェック用)'!$B$9:$E$26,2,TRUE),IF(J35='換算レート表(レートチェック用)'!$D$8,VLOOKUP(D35,'換算レート表(レートチェック用)'!$B$9:$E$26,3,TRUE),IF(J35='換算レート表(レートチェック用)'!$E$8,VLOOKUP(D35,'換算レート表(レートチェック用)'!$B$9:$E$26,4,TRUE),IF(OR(J35="JPY",J35="円"),1,0)))))</f>
        <v/>
      </c>
      <c r="T35" s="269" t="str">
        <f t="shared" si="15"/>
        <v/>
      </c>
      <c r="U35" s="271" t="str">
        <f t="shared" si="16"/>
        <v/>
      </c>
      <c r="V35" s="272" t="str">
        <f t="shared" si="17"/>
        <v/>
      </c>
      <c r="W35" s="258"/>
    </row>
    <row r="36" spans="1:23" ht="18" customHeight="1" x14ac:dyDescent="0.2">
      <c r="A36" s="139" t="s">
        <v>10</v>
      </c>
      <c r="B36" s="145">
        <v>4</v>
      </c>
      <c r="C36" s="146"/>
      <c r="D36" s="147"/>
      <c r="E36" s="152"/>
      <c r="F36" s="149"/>
      <c r="G36" s="150"/>
      <c r="H36" s="268" t="str">
        <f>IF(F36="","",IF(G36='換算レート表(レートチェック用)'!$C$8,VLOOKUP(D36,'換算レート表(レートチェック用)'!$B$9:$E$26,2,TRUE),IF(G36='換算レート表(レートチェック用)'!$D$8,VLOOKUP(D36,'換算レート表(レートチェック用)'!$B$9:$E$26,3,TRUE),IF(G36='換算レート表(レートチェック用)'!$E$8,VLOOKUP(D36,'換算レート表(レートチェック用)'!$B$9:$E$26,4,TRUE),IF(OR(G36="JPY",G36="円"),1,0)))))</f>
        <v/>
      </c>
      <c r="I36" s="239"/>
      <c r="J36" s="239"/>
      <c r="K36" s="280" t="str">
        <f>IF(I36="","",IF(J36='換算レート表(レートチェック用)'!$C$8,VLOOKUP(D36,'換算レート表(レートチェック用)'!$B$9:$E$26,2,TRUE),IF(J36='換算レート表(レートチェック用)'!$D$8,VLOOKUP(D36,'換算レート表(レートチェック用)'!$B$9:$E$26,3,TRUE),IF(J36='換算レート表(レートチェック用)'!$E$8,VLOOKUP(D36,'換算レート表(レートチェック用)'!$B$9:$E$26,4,TRUE),IF(OR(J36="JPY",J36="円"),1,0)))))</f>
        <v/>
      </c>
      <c r="L36" s="151"/>
      <c r="M36" s="144"/>
      <c r="N36" s="274" t="str">
        <f t="shared" si="12"/>
        <v/>
      </c>
      <c r="O36" s="257"/>
      <c r="P36" s="268" t="str">
        <f>IF(F36="","",IF(G36='換算レート表(レートチェック用)'!$C$8,VLOOKUP(D36,'換算レート表(レートチェック用)'!$B$9:$E$26,2,TRUE),IF(G36='換算レート表(レートチェック用)'!$D$8,VLOOKUP(D36,'換算レート表(レートチェック用)'!$B$9:$E$26,3,TRUE),IF(G36='換算レート表(レートチェック用)'!$E$8,VLOOKUP(D36,'換算レート表(レートチェック用)'!$B$9:$E$26,4,TRUE),IF(OR(G36="JPY",G36="円"),1,0)))))</f>
        <v/>
      </c>
      <c r="Q36" s="269" t="str">
        <f t="shared" si="13"/>
        <v/>
      </c>
      <c r="R36" s="270" t="str">
        <f t="shared" si="14"/>
        <v/>
      </c>
      <c r="S36" s="268" t="str">
        <f>IF(I36="","",IF(J36='換算レート表(レートチェック用)'!$C$8,VLOOKUP(D36,'換算レート表(レートチェック用)'!$B$9:$E$26,2,TRUE),IF(J36='換算レート表(レートチェック用)'!$D$8,VLOOKUP(D36,'換算レート表(レートチェック用)'!$B$9:$E$26,3,TRUE),IF(J36='換算レート表(レートチェック用)'!$E$8,VLOOKUP(D36,'換算レート表(レートチェック用)'!$B$9:$E$26,4,TRUE),IF(OR(J36="JPY",J36="円"),1,0)))))</f>
        <v/>
      </c>
      <c r="T36" s="269" t="str">
        <f t="shared" si="15"/>
        <v/>
      </c>
      <c r="U36" s="271" t="str">
        <f t="shared" si="16"/>
        <v/>
      </c>
      <c r="V36" s="272" t="str">
        <f t="shared" si="17"/>
        <v/>
      </c>
      <c r="W36" s="258"/>
    </row>
    <row r="37" spans="1:23" ht="18" customHeight="1" x14ac:dyDescent="0.2">
      <c r="A37" s="139" t="s">
        <v>10</v>
      </c>
      <c r="B37" s="145">
        <v>5</v>
      </c>
      <c r="C37" s="146"/>
      <c r="D37" s="147"/>
      <c r="E37" s="148"/>
      <c r="F37" s="149"/>
      <c r="G37" s="150"/>
      <c r="H37" s="268" t="str">
        <f>IF(F37="","",IF(G37='換算レート表(レートチェック用)'!$C$8,VLOOKUP(D37,'換算レート表(レートチェック用)'!$B$9:$E$26,2,TRUE),IF(G37='換算レート表(レートチェック用)'!$D$8,VLOOKUP(D37,'換算レート表(レートチェック用)'!$B$9:$E$26,3,TRUE),IF(G37='換算レート表(レートチェック用)'!$E$8,VLOOKUP(D37,'換算レート表(レートチェック用)'!$B$9:$E$26,4,TRUE),IF(OR(G37="JPY",G37="円"),1,0)))))</f>
        <v/>
      </c>
      <c r="I37" s="239"/>
      <c r="J37" s="239"/>
      <c r="K37" s="280" t="str">
        <f>IF(I37="","",IF(J37='換算レート表(レートチェック用)'!$C$8,VLOOKUP(D37,'換算レート表(レートチェック用)'!$B$9:$E$26,2,TRUE),IF(J37='換算レート表(レートチェック用)'!$D$8,VLOOKUP(D37,'換算レート表(レートチェック用)'!$B$9:$E$26,3,TRUE),IF(J37='換算レート表(レートチェック用)'!$E$8,VLOOKUP(D37,'換算レート表(レートチェック用)'!$B$9:$E$26,4,TRUE),IF(OR(J37="JPY",J37="円"),1,0)))))</f>
        <v/>
      </c>
      <c r="L37" s="151"/>
      <c r="M37" s="144"/>
      <c r="N37" s="274" t="str">
        <f t="shared" si="12"/>
        <v/>
      </c>
      <c r="O37" s="257"/>
      <c r="P37" s="268" t="str">
        <f>IF(F37="","",IF(G37='換算レート表(レートチェック用)'!$C$8,VLOOKUP(D37,'換算レート表(レートチェック用)'!$B$9:$E$26,2,TRUE),IF(G37='換算レート表(レートチェック用)'!$D$8,VLOOKUP(D37,'換算レート表(レートチェック用)'!$B$9:$E$26,3,TRUE),IF(G37='換算レート表(レートチェック用)'!$E$8,VLOOKUP(D37,'換算レート表(レートチェック用)'!$B$9:$E$26,4,TRUE),IF(OR(G37="JPY",G37="円"),1,0)))))</f>
        <v/>
      </c>
      <c r="Q37" s="269" t="str">
        <f t="shared" si="13"/>
        <v/>
      </c>
      <c r="R37" s="270" t="str">
        <f t="shared" si="14"/>
        <v/>
      </c>
      <c r="S37" s="268" t="str">
        <f>IF(I37="","",IF(J37='換算レート表(レートチェック用)'!$C$8,VLOOKUP(D37,'換算レート表(レートチェック用)'!$B$9:$E$26,2,TRUE),IF(J37='換算レート表(レートチェック用)'!$D$8,VLOOKUP(D37,'換算レート表(レートチェック用)'!$B$9:$E$26,3,TRUE),IF(J37='換算レート表(レートチェック用)'!$E$8,VLOOKUP(D37,'換算レート表(レートチェック用)'!$B$9:$E$26,4,TRUE),IF(OR(J37="JPY",J37="円"),1,0)))))</f>
        <v/>
      </c>
      <c r="T37" s="269" t="str">
        <f t="shared" si="15"/>
        <v/>
      </c>
      <c r="U37" s="271" t="str">
        <f t="shared" si="16"/>
        <v/>
      </c>
      <c r="V37" s="272" t="str">
        <f t="shared" si="17"/>
        <v/>
      </c>
      <c r="W37" s="258"/>
    </row>
    <row r="38" spans="1:23" ht="18" customHeight="1" x14ac:dyDescent="0.2">
      <c r="A38" s="139" t="s">
        <v>10</v>
      </c>
      <c r="B38" s="145">
        <v>6</v>
      </c>
      <c r="C38" s="146"/>
      <c r="D38" s="147"/>
      <c r="E38" s="148"/>
      <c r="F38" s="149"/>
      <c r="G38" s="150"/>
      <c r="H38" s="268" t="str">
        <f>IF(F38="","",IF(G38='換算レート表(レートチェック用)'!$C$8,VLOOKUP(D38,'換算レート表(レートチェック用)'!$B$9:$E$26,2,TRUE),IF(G38='換算レート表(レートチェック用)'!$D$8,VLOOKUP(D38,'換算レート表(レートチェック用)'!$B$9:$E$26,3,TRUE),IF(G38='換算レート表(レートチェック用)'!$E$8,VLOOKUP(D38,'換算レート表(レートチェック用)'!$B$9:$E$26,4,TRUE),IF(OR(G38="JPY",G38="円"),1,0)))))</f>
        <v/>
      </c>
      <c r="I38" s="239"/>
      <c r="J38" s="239"/>
      <c r="K38" s="280" t="str">
        <f>IF(I38="","",IF(J38='換算レート表(レートチェック用)'!$C$8,VLOOKUP(D38,'換算レート表(レートチェック用)'!$B$9:$E$26,2,TRUE),IF(J38='換算レート表(レートチェック用)'!$D$8,VLOOKUP(D38,'換算レート表(レートチェック用)'!$B$9:$E$26,3,TRUE),IF(J38='換算レート表(レートチェック用)'!$E$8,VLOOKUP(D38,'換算レート表(レートチェック用)'!$B$9:$E$26,4,TRUE),IF(OR(J38="JPY",J38="円"),1,0)))))</f>
        <v/>
      </c>
      <c r="L38" s="151"/>
      <c r="N38" s="274" t="str">
        <f t="shared" si="12"/>
        <v/>
      </c>
      <c r="O38" s="257"/>
      <c r="P38" s="268" t="str">
        <f>IF(F38="","",IF(G38='換算レート表(レートチェック用)'!$C$8,VLOOKUP(D38,'換算レート表(レートチェック用)'!$B$9:$E$26,2,TRUE),IF(G38='換算レート表(レートチェック用)'!$D$8,VLOOKUP(D38,'換算レート表(レートチェック用)'!$B$9:$E$26,3,TRUE),IF(G38='換算レート表(レートチェック用)'!$E$8,VLOOKUP(D38,'換算レート表(レートチェック用)'!$B$9:$E$26,4,TRUE),IF(OR(G38="JPY",G38="円"),1,0)))))</f>
        <v/>
      </c>
      <c r="Q38" s="269" t="str">
        <f t="shared" si="13"/>
        <v/>
      </c>
      <c r="R38" s="270" t="str">
        <f t="shared" si="14"/>
        <v/>
      </c>
      <c r="S38" s="268" t="str">
        <f>IF(I38="","",IF(J38='換算レート表(レートチェック用)'!$C$8,VLOOKUP(D38,'換算レート表(レートチェック用)'!$B$9:$E$26,2,TRUE),IF(J38='換算レート表(レートチェック用)'!$D$8,VLOOKUP(D38,'換算レート表(レートチェック用)'!$B$9:$E$26,3,TRUE),IF(J38='換算レート表(レートチェック用)'!$E$8,VLOOKUP(D38,'換算レート表(レートチェック用)'!$B$9:$E$26,4,TRUE),IF(OR(J38="JPY",J38="円"),1,0)))))</f>
        <v/>
      </c>
      <c r="T38" s="269" t="str">
        <f t="shared" si="15"/>
        <v/>
      </c>
      <c r="U38" s="271" t="str">
        <f t="shared" si="16"/>
        <v/>
      </c>
      <c r="V38" s="272" t="str">
        <f t="shared" si="17"/>
        <v/>
      </c>
      <c r="W38" s="258"/>
    </row>
    <row r="39" spans="1:23" ht="18" customHeight="1" x14ac:dyDescent="0.2">
      <c r="A39" s="139" t="s">
        <v>10</v>
      </c>
      <c r="B39" s="145">
        <v>7</v>
      </c>
      <c r="C39" s="146"/>
      <c r="D39" s="147"/>
      <c r="E39" s="148"/>
      <c r="F39" s="149"/>
      <c r="G39" s="150"/>
      <c r="H39" s="268" t="str">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
      </c>
      <c r="I39" s="239"/>
      <c r="J39" s="239"/>
      <c r="K39" s="280" t="str">
        <f>IF(I39="","",IF(J39='換算レート表(レートチェック用)'!$C$8,VLOOKUP(D39,'換算レート表(レートチェック用)'!$B$9:$E$26,2,TRUE),IF(J39='換算レート表(レートチェック用)'!$D$8,VLOOKUP(D39,'換算レート表(レートチェック用)'!$B$9:$E$26,3,TRUE),IF(J39='換算レート表(レートチェック用)'!$E$8,VLOOKUP(D39,'換算レート表(レートチェック用)'!$B$9:$E$26,4,TRUE),IF(OR(J39="JPY",J39="円"),1,0)))))</f>
        <v/>
      </c>
      <c r="L39" s="151"/>
      <c r="N39" s="274" t="str">
        <f t="shared" si="12"/>
        <v/>
      </c>
      <c r="O39" s="257"/>
      <c r="P39" s="268" t="str">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
      </c>
      <c r="Q39" s="269" t="str">
        <f t="shared" si="13"/>
        <v/>
      </c>
      <c r="R39" s="270" t="str">
        <f t="shared" si="14"/>
        <v/>
      </c>
      <c r="S39" s="268" t="str">
        <f>IF(I39="","",IF(J39='換算レート表(レートチェック用)'!$C$8,VLOOKUP(D39,'換算レート表(レートチェック用)'!$B$9:$E$26,2,TRUE),IF(J39='換算レート表(レートチェック用)'!$D$8,VLOOKUP(D39,'換算レート表(レートチェック用)'!$B$9:$E$26,3,TRUE),IF(J39='換算レート表(レートチェック用)'!$E$8,VLOOKUP(D39,'換算レート表(レートチェック用)'!$B$9:$E$26,4,TRUE),IF(OR(J39="JPY",J39="円"),1,0)))))</f>
        <v/>
      </c>
      <c r="T39" s="269" t="str">
        <f t="shared" si="15"/>
        <v/>
      </c>
      <c r="U39" s="271" t="str">
        <f t="shared" si="16"/>
        <v/>
      </c>
      <c r="V39" s="272" t="str">
        <f t="shared" si="17"/>
        <v/>
      </c>
      <c r="W39" s="258"/>
    </row>
    <row r="40" spans="1:23" ht="18" customHeight="1" x14ac:dyDescent="0.2">
      <c r="A40" s="139" t="s">
        <v>10</v>
      </c>
      <c r="B40" s="145">
        <v>8</v>
      </c>
      <c r="C40" s="146"/>
      <c r="D40" s="147"/>
      <c r="E40" s="148"/>
      <c r="F40" s="149"/>
      <c r="G40" s="150"/>
      <c r="H40" s="268"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I40" s="239"/>
      <c r="J40" s="239"/>
      <c r="K40" s="280" t="str">
        <f>IF(I40="","",IF(J40='換算レート表(レートチェック用)'!$C$8,VLOOKUP(D40,'換算レート表(レートチェック用)'!$B$9:$E$26,2,TRUE),IF(J40='換算レート表(レートチェック用)'!$D$8,VLOOKUP(D40,'換算レート表(レートチェック用)'!$B$9:$E$26,3,TRUE),IF(J40='換算レート表(レートチェック用)'!$E$8,VLOOKUP(D40,'換算レート表(レートチェック用)'!$B$9:$E$26,4,TRUE),IF(OR(J40="JPY",J40="円"),1,0)))))</f>
        <v/>
      </c>
      <c r="L40" s="151"/>
      <c r="N40" s="274" t="str">
        <f t="shared" si="12"/>
        <v/>
      </c>
      <c r="O40" s="257"/>
      <c r="P40" s="268"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Q40" s="269" t="str">
        <f t="shared" si="13"/>
        <v/>
      </c>
      <c r="R40" s="270" t="str">
        <f t="shared" si="14"/>
        <v/>
      </c>
      <c r="S40" s="268" t="str">
        <f>IF(I40="","",IF(J40='換算レート表(レートチェック用)'!$C$8,VLOOKUP(D40,'換算レート表(レートチェック用)'!$B$9:$E$26,2,TRUE),IF(J40='換算レート表(レートチェック用)'!$D$8,VLOOKUP(D40,'換算レート表(レートチェック用)'!$B$9:$E$26,3,TRUE),IF(J40='換算レート表(レートチェック用)'!$E$8,VLOOKUP(D40,'換算レート表(レートチェック用)'!$B$9:$E$26,4,TRUE),IF(OR(J40="JPY",J40="円"),1,0)))))</f>
        <v/>
      </c>
      <c r="T40" s="269" t="str">
        <f t="shared" si="15"/>
        <v/>
      </c>
      <c r="U40" s="271" t="str">
        <f t="shared" si="16"/>
        <v/>
      </c>
      <c r="V40" s="272" t="str">
        <f t="shared" si="17"/>
        <v/>
      </c>
      <c r="W40" s="258"/>
    </row>
    <row r="41" spans="1:23" ht="18" customHeight="1" x14ac:dyDescent="0.2">
      <c r="A41" s="139" t="s">
        <v>10</v>
      </c>
      <c r="B41" s="145">
        <v>9</v>
      </c>
      <c r="C41" s="146"/>
      <c r="D41" s="147"/>
      <c r="E41" s="148"/>
      <c r="F41" s="149"/>
      <c r="G41" s="150"/>
      <c r="H41" s="268"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I41" s="239"/>
      <c r="J41" s="239"/>
      <c r="K41" s="280" t="str">
        <f>IF(I41="","",IF(J41='換算レート表(レートチェック用)'!$C$8,VLOOKUP(D41,'換算レート表(レートチェック用)'!$B$9:$E$26,2,TRUE),IF(J41='換算レート表(レートチェック用)'!$D$8,VLOOKUP(D41,'換算レート表(レートチェック用)'!$B$9:$E$26,3,TRUE),IF(J41='換算レート表(レートチェック用)'!$E$8,VLOOKUP(D41,'換算レート表(レートチェック用)'!$B$9:$E$26,4,TRUE),IF(OR(J41="JPY",J41="円"),1,0)))))</f>
        <v/>
      </c>
      <c r="L41" s="151"/>
      <c r="N41" s="274" t="str">
        <f t="shared" si="12"/>
        <v/>
      </c>
      <c r="O41" s="257"/>
      <c r="P41" s="268"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Q41" s="269" t="str">
        <f t="shared" si="13"/>
        <v/>
      </c>
      <c r="R41" s="270" t="str">
        <f t="shared" si="14"/>
        <v/>
      </c>
      <c r="S41" s="268" t="str">
        <f>IF(I41="","",IF(J41='換算レート表(レートチェック用)'!$C$8,VLOOKUP(D41,'換算レート表(レートチェック用)'!$B$9:$E$26,2,TRUE),IF(J41='換算レート表(レートチェック用)'!$D$8,VLOOKUP(D41,'換算レート表(レートチェック用)'!$B$9:$E$26,3,TRUE),IF(J41='換算レート表(レートチェック用)'!$E$8,VLOOKUP(D41,'換算レート表(レートチェック用)'!$B$9:$E$26,4,TRUE),IF(OR(J41="JPY",J41="円"),1,0)))))</f>
        <v/>
      </c>
      <c r="T41" s="269" t="str">
        <f t="shared" si="15"/>
        <v/>
      </c>
      <c r="U41" s="271" t="str">
        <f t="shared" si="16"/>
        <v/>
      </c>
      <c r="V41" s="272" t="str">
        <f t="shared" si="17"/>
        <v/>
      </c>
      <c r="W41" s="258"/>
    </row>
    <row r="42" spans="1:23" ht="18" customHeight="1" x14ac:dyDescent="0.2">
      <c r="A42" s="139" t="s">
        <v>10</v>
      </c>
      <c r="B42" s="145">
        <v>10</v>
      </c>
      <c r="C42" s="146"/>
      <c r="D42" s="147"/>
      <c r="E42" s="148"/>
      <c r="F42" s="149"/>
      <c r="G42" s="150"/>
      <c r="H42" s="268"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I42" s="239"/>
      <c r="J42" s="239"/>
      <c r="K42" s="280" t="str">
        <f>IF(I42="","",IF(J42='換算レート表(レートチェック用)'!$C$8,VLOOKUP(D42,'換算レート表(レートチェック用)'!$B$9:$E$26,2,TRUE),IF(J42='換算レート表(レートチェック用)'!$D$8,VLOOKUP(D42,'換算レート表(レートチェック用)'!$B$9:$E$26,3,TRUE),IF(J42='換算レート表(レートチェック用)'!$E$8,VLOOKUP(D42,'換算レート表(レートチェック用)'!$B$9:$E$26,4,TRUE),IF(OR(J42="JPY",J42="円"),1,0)))))</f>
        <v/>
      </c>
      <c r="L42" s="151"/>
      <c r="N42" s="274" t="str">
        <f t="shared" si="12"/>
        <v/>
      </c>
      <c r="O42" s="257"/>
      <c r="P42" s="268"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Q42" s="269" t="str">
        <f t="shared" si="13"/>
        <v/>
      </c>
      <c r="R42" s="270" t="str">
        <f t="shared" si="14"/>
        <v/>
      </c>
      <c r="S42" s="268" t="str">
        <f>IF(I42="","",IF(J42='換算レート表(レートチェック用)'!$C$8,VLOOKUP(D42,'換算レート表(レートチェック用)'!$B$9:$E$26,2,TRUE),IF(J42='換算レート表(レートチェック用)'!$D$8,VLOOKUP(D42,'換算レート表(レートチェック用)'!$B$9:$E$26,3,TRUE),IF(J42='換算レート表(レートチェック用)'!$E$8,VLOOKUP(D42,'換算レート表(レートチェック用)'!$B$9:$E$26,4,TRUE),IF(OR(J42="JPY",J42="円"),1,0)))))</f>
        <v/>
      </c>
      <c r="T42" s="269" t="str">
        <f t="shared" si="15"/>
        <v/>
      </c>
      <c r="U42" s="271" t="str">
        <f t="shared" si="16"/>
        <v/>
      </c>
      <c r="V42" s="272" t="str">
        <f t="shared" si="17"/>
        <v/>
      </c>
      <c r="W42" s="258"/>
    </row>
    <row r="43" spans="1:23" ht="18" customHeight="1" x14ac:dyDescent="0.2">
      <c r="A43" s="139" t="s">
        <v>10</v>
      </c>
      <c r="B43" s="145">
        <v>11</v>
      </c>
      <c r="C43" s="146"/>
      <c r="D43" s="147"/>
      <c r="E43" s="148"/>
      <c r="F43" s="149"/>
      <c r="G43" s="150"/>
      <c r="H43" s="268" t="str">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
      </c>
      <c r="I43" s="239"/>
      <c r="J43" s="239"/>
      <c r="K43" s="280" t="str">
        <f>IF(I43="","",IF(J43='換算レート表(レートチェック用)'!$C$8,VLOOKUP(D43,'換算レート表(レートチェック用)'!$B$9:$E$26,2,TRUE),IF(J43='換算レート表(レートチェック用)'!$D$8,VLOOKUP(D43,'換算レート表(レートチェック用)'!$B$9:$E$26,3,TRUE),IF(J43='換算レート表(レートチェック用)'!$E$8,VLOOKUP(D43,'換算レート表(レートチェック用)'!$B$9:$E$26,4,TRUE),IF(OR(J43="JPY",J43="円"),1,0)))))</f>
        <v/>
      </c>
      <c r="L43" s="151"/>
      <c r="N43" s="274" t="str">
        <f t="shared" si="12"/>
        <v/>
      </c>
      <c r="O43" s="257"/>
      <c r="P43" s="268" t="str">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
      </c>
      <c r="Q43" s="269" t="str">
        <f t="shared" si="13"/>
        <v/>
      </c>
      <c r="R43" s="270" t="str">
        <f t="shared" si="14"/>
        <v/>
      </c>
      <c r="S43" s="268" t="str">
        <f>IF(I43="","",IF(J43='換算レート表(レートチェック用)'!$C$8,VLOOKUP(D43,'換算レート表(レートチェック用)'!$B$9:$E$26,2,TRUE),IF(J43='換算レート表(レートチェック用)'!$D$8,VLOOKUP(D43,'換算レート表(レートチェック用)'!$B$9:$E$26,3,TRUE),IF(J43='換算レート表(レートチェック用)'!$E$8,VLOOKUP(D43,'換算レート表(レートチェック用)'!$B$9:$E$26,4,TRUE),IF(OR(J43="JPY",J43="円"),1,0)))))</f>
        <v/>
      </c>
      <c r="T43" s="269" t="str">
        <f t="shared" si="15"/>
        <v/>
      </c>
      <c r="U43" s="271" t="str">
        <f t="shared" si="16"/>
        <v/>
      </c>
      <c r="V43" s="272" t="str">
        <f t="shared" si="17"/>
        <v/>
      </c>
      <c r="W43" s="258"/>
    </row>
    <row r="44" spans="1:23" ht="18" customHeight="1" x14ac:dyDescent="0.2">
      <c r="A44" s="139" t="s">
        <v>10</v>
      </c>
      <c r="B44" s="145">
        <v>12</v>
      </c>
      <c r="C44" s="146"/>
      <c r="D44" s="147"/>
      <c r="E44" s="148"/>
      <c r="F44" s="149"/>
      <c r="G44" s="150"/>
      <c r="H44" s="268" t="str">
        <f>IF(F44="","",IF(G44='換算レート表(レートチェック用)'!$C$8,VLOOKUP(D44,'換算レート表(レートチェック用)'!$B$9:$E$26,2,TRUE),IF(G44='換算レート表(レートチェック用)'!$D$8,VLOOKUP(D44,'換算レート表(レートチェック用)'!$B$9:$E$26,3,TRUE),IF(G44='換算レート表(レートチェック用)'!$E$8,VLOOKUP(D44,'換算レート表(レートチェック用)'!$B$9:$E$26,4,TRUE),IF(OR(G44="JPY",G44="円"),1,0)))))</f>
        <v/>
      </c>
      <c r="I44" s="239"/>
      <c r="J44" s="239"/>
      <c r="K44" s="280" t="str">
        <f>IF(I44="","",IF(J44='換算レート表(レートチェック用)'!$C$8,VLOOKUP(D44,'換算レート表(レートチェック用)'!$B$9:$E$26,2,TRUE),IF(J44='換算レート表(レートチェック用)'!$D$8,VLOOKUP(D44,'換算レート表(レートチェック用)'!$B$9:$E$26,3,TRUE),IF(J44='換算レート表(レートチェック用)'!$E$8,VLOOKUP(D44,'換算レート表(レートチェック用)'!$B$9:$E$26,4,TRUE),IF(OR(J44="JPY",J44="円"),1,0)))))</f>
        <v/>
      </c>
      <c r="L44" s="151"/>
      <c r="N44" s="274" t="str">
        <f t="shared" si="12"/>
        <v/>
      </c>
      <c r="O44" s="257"/>
      <c r="P44" s="268" t="str">
        <f>IF(F44="","",IF(G44='換算レート表(レートチェック用)'!$C$8,VLOOKUP(D44,'換算レート表(レートチェック用)'!$B$9:$E$26,2,TRUE),IF(G44='換算レート表(レートチェック用)'!$D$8,VLOOKUP(D44,'換算レート表(レートチェック用)'!$B$9:$E$26,3,TRUE),IF(G44='換算レート表(レートチェック用)'!$E$8,VLOOKUP(D44,'換算レート表(レートチェック用)'!$B$9:$E$26,4,TRUE),IF(OR(G44="JPY",G44="円"),1,0)))))</f>
        <v/>
      </c>
      <c r="Q44" s="269" t="str">
        <f t="shared" si="13"/>
        <v/>
      </c>
      <c r="R44" s="270" t="str">
        <f t="shared" si="14"/>
        <v/>
      </c>
      <c r="S44" s="268" t="str">
        <f>IF(I44="","",IF(J44='換算レート表(レートチェック用)'!$C$8,VLOOKUP(D44,'換算レート表(レートチェック用)'!$B$9:$E$26,2,TRUE),IF(J44='換算レート表(レートチェック用)'!$D$8,VLOOKUP(D44,'換算レート表(レートチェック用)'!$B$9:$E$26,3,TRUE),IF(J44='換算レート表(レートチェック用)'!$E$8,VLOOKUP(D44,'換算レート表(レートチェック用)'!$B$9:$E$26,4,TRUE),IF(OR(J44="JPY",J44="円"),1,0)))))</f>
        <v/>
      </c>
      <c r="T44" s="269" t="str">
        <f t="shared" si="15"/>
        <v/>
      </c>
      <c r="U44" s="271" t="str">
        <f t="shared" si="16"/>
        <v/>
      </c>
      <c r="V44" s="272" t="str">
        <f t="shared" si="17"/>
        <v/>
      </c>
      <c r="W44" s="258"/>
    </row>
    <row r="45" spans="1:23" ht="18" customHeight="1" x14ac:dyDescent="0.2">
      <c r="A45" s="139" t="s">
        <v>10</v>
      </c>
      <c r="B45" s="145">
        <v>13</v>
      </c>
      <c r="C45" s="146"/>
      <c r="D45" s="147"/>
      <c r="E45" s="148"/>
      <c r="F45" s="149"/>
      <c r="G45" s="150"/>
      <c r="H45" s="268" t="str">
        <f>IF(F45="","",IF(G45='換算レート表(レートチェック用)'!$C$8,VLOOKUP(D45,'換算レート表(レートチェック用)'!$B$9:$E$26,2,TRUE),IF(G45='換算レート表(レートチェック用)'!$D$8,VLOOKUP(D45,'換算レート表(レートチェック用)'!$B$9:$E$26,3,TRUE),IF(G45='換算レート表(レートチェック用)'!$E$8,VLOOKUP(D45,'換算レート表(レートチェック用)'!$B$9:$E$26,4,TRUE),IF(OR(G45="JPY",G45="円"),1,0)))))</f>
        <v/>
      </c>
      <c r="I45" s="239"/>
      <c r="J45" s="239"/>
      <c r="K45" s="280" t="str">
        <f>IF(I45="","",IF(J45='換算レート表(レートチェック用)'!$C$8,VLOOKUP(D45,'換算レート表(レートチェック用)'!$B$9:$E$26,2,TRUE),IF(J45='換算レート表(レートチェック用)'!$D$8,VLOOKUP(D45,'換算レート表(レートチェック用)'!$B$9:$E$26,3,TRUE),IF(J45='換算レート表(レートチェック用)'!$E$8,VLOOKUP(D45,'換算レート表(レートチェック用)'!$B$9:$E$26,4,TRUE),IF(OR(J45="JPY",J45="円"),1,0)))))</f>
        <v/>
      </c>
      <c r="L45" s="151"/>
      <c r="N45" s="274" t="str">
        <f t="shared" si="12"/>
        <v/>
      </c>
      <c r="O45" s="257"/>
      <c r="P45" s="268" t="str">
        <f>IF(F45="","",IF(G45='換算レート表(レートチェック用)'!$C$8,VLOOKUP(D45,'換算レート表(レートチェック用)'!$B$9:$E$26,2,TRUE),IF(G45='換算レート表(レートチェック用)'!$D$8,VLOOKUP(D45,'換算レート表(レートチェック用)'!$B$9:$E$26,3,TRUE),IF(G45='換算レート表(レートチェック用)'!$E$8,VLOOKUP(D45,'換算レート表(レートチェック用)'!$B$9:$E$26,4,TRUE),IF(OR(G45="JPY",G45="円"),1,0)))))</f>
        <v/>
      </c>
      <c r="Q45" s="269" t="str">
        <f t="shared" si="13"/>
        <v/>
      </c>
      <c r="R45" s="270" t="str">
        <f t="shared" si="14"/>
        <v/>
      </c>
      <c r="S45" s="268" t="str">
        <f>IF(I45="","",IF(J45='換算レート表(レートチェック用)'!$C$8,VLOOKUP(D45,'換算レート表(レートチェック用)'!$B$9:$E$26,2,TRUE),IF(J45='換算レート表(レートチェック用)'!$D$8,VLOOKUP(D45,'換算レート表(レートチェック用)'!$B$9:$E$26,3,TRUE),IF(J45='換算レート表(レートチェック用)'!$E$8,VLOOKUP(D45,'換算レート表(レートチェック用)'!$B$9:$E$26,4,TRUE),IF(OR(J45="JPY",J45="円"),1,0)))))</f>
        <v/>
      </c>
      <c r="T45" s="269" t="str">
        <f t="shared" si="15"/>
        <v/>
      </c>
      <c r="U45" s="271" t="str">
        <f t="shared" si="16"/>
        <v/>
      </c>
      <c r="V45" s="272" t="str">
        <f t="shared" si="17"/>
        <v/>
      </c>
      <c r="W45" s="258"/>
    </row>
    <row r="46" spans="1:23" ht="18" customHeight="1" x14ac:dyDescent="0.2">
      <c r="A46" s="139" t="s">
        <v>10</v>
      </c>
      <c r="B46" s="145">
        <v>14</v>
      </c>
      <c r="C46" s="146"/>
      <c r="D46" s="147"/>
      <c r="E46" s="148"/>
      <c r="F46" s="149"/>
      <c r="G46" s="150"/>
      <c r="H46" s="268" t="str">
        <f>IF(F46="","",IF(G46='換算レート表(レートチェック用)'!$C$8,VLOOKUP(D46,'換算レート表(レートチェック用)'!$B$9:$E$26,2,TRUE),IF(G46='換算レート表(レートチェック用)'!$D$8,VLOOKUP(D46,'換算レート表(レートチェック用)'!$B$9:$E$26,3,TRUE),IF(G46='換算レート表(レートチェック用)'!$E$8,VLOOKUP(D46,'換算レート表(レートチェック用)'!$B$9:$E$26,4,TRUE),IF(OR(G46="JPY",G46="円"),1,0)))))</f>
        <v/>
      </c>
      <c r="I46" s="239"/>
      <c r="J46" s="239"/>
      <c r="K46" s="280" t="str">
        <f>IF(I46="","",IF(J46='換算レート表(レートチェック用)'!$C$8,VLOOKUP(D46,'換算レート表(レートチェック用)'!$B$9:$E$26,2,TRUE),IF(J46='換算レート表(レートチェック用)'!$D$8,VLOOKUP(D46,'換算レート表(レートチェック用)'!$B$9:$E$26,3,TRUE),IF(J46='換算レート表(レートチェック用)'!$E$8,VLOOKUP(D46,'換算レート表(レートチェック用)'!$B$9:$E$26,4,TRUE),IF(OR(J46="JPY",J46="円"),1,0)))))</f>
        <v/>
      </c>
      <c r="L46" s="151"/>
      <c r="N46" s="274" t="str">
        <f t="shared" si="12"/>
        <v/>
      </c>
      <c r="O46" s="257"/>
      <c r="P46" s="268" t="str">
        <f>IF(F46="","",IF(G46='換算レート表(レートチェック用)'!$C$8,VLOOKUP(D46,'換算レート表(レートチェック用)'!$B$9:$E$26,2,TRUE),IF(G46='換算レート表(レートチェック用)'!$D$8,VLOOKUP(D46,'換算レート表(レートチェック用)'!$B$9:$E$26,3,TRUE),IF(G46='換算レート表(レートチェック用)'!$E$8,VLOOKUP(D46,'換算レート表(レートチェック用)'!$B$9:$E$26,4,TRUE),IF(OR(G46="JPY",G46="円"),1,0)))))</f>
        <v/>
      </c>
      <c r="Q46" s="269" t="str">
        <f t="shared" si="13"/>
        <v/>
      </c>
      <c r="R46" s="270" t="str">
        <f t="shared" si="14"/>
        <v/>
      </c>
      <c r="S46" s="268" t="str">
        <f>IF(I46="","",IF(J46='換算レート表(レートチェック用)'!$C$8,VLOOKUP(D46,'換算レート表(レートチェック用)'!$B$9:$E$26,2,TRUE),IF(J46='換算レート表(レートチェック用)'!$D$8,VLOOKUP(D46,'換算レート表(レートチェック用)'!$B$9:$E$26,3,TRUE),IF(J46='換算レート表(レートチェック用)'!$E$8,VLOOKUP(D46,'換算レート表(レートチェック用)'!$B$9:$E$26,4,TRUE),IF(OR(J46="JPY",J46="円"),1,0)))))</f>
        <v/>
      </c>
      <c r="T46" s="269" t="str">
        <f t="shared" si="15"/>
        <v/>
      </c>
      <c r="U46" s="271" t="str">
        <f t="shared" si="16"/>
        <v/>
      </c>
      <c r="V46" s="272" t="str">
        <f t="shared" si="17"/>
        <v/>
      </c>
      <c r="W46" s="258"/>
    </row>
    <row r="47" spans="1:23" ht="18" customHeight="1" x14ac:dyDescent="0.2">
      <c r="A47" s="139" t="s">
        <v>10</v>
      </c>
      <c r="B47" s="145">
        <v>15</v>
      </c>
      <c r="C47" s="146"/>
      <c r="D47" s="147"/>
      <c r="E47" s="148"/>
      <c r="F47" s="149"/>
      <c r="G47" s="150"/>
      <c r="H47" s="268" t="str">
        <f>IF(F47="","",IF(G47='換算レート表(レートチェック用)'!$C$8,VLOOKUP(D47,'換算レート表(レートチェック用)'!$B$9:$E$26,2,TRUE),IF(G47='換算レート表(レートチェック用)'!$D$8,VLOOKUP(D47,'換算レート表(レートチェック用)'!$B$9:$E$26,3,TRUE),IF(G47='換算レート表(レートチェック用)'!$E$8,VLOOKUP(D47,'換算レート表(レートチェック用)'!$B$9:$E$26,4,TRUE),IF(OR(G47="JPY",G47="円"),1,0)))))</f>
        <v/>
      </c>
      <c r="I47" s="239"/>
      <c r="J47" s="239"/>
      <c r="K47" s="280" t="str">
        <f>IF(I47="","",IF(J47='換算レート表(レートチェック用)'!$C$8,VLOOKUP(D47,'換算レート表(レートチェック用)'!$B$9:$E$26,2,TRUE),IF(J47='換算レート表(レートチェック用)'!$D$8,VLOOKUP(D47,'換算レート表(レートチェック用)'!$B$9:$E$26,3,TRUE),IF(J47='換算レート表(レートチェック用)'!$E$8,VLOOKUP(D47,'換算レート表(レートチェック用)'!$B$9:$E$26,4,TRUE),IF(OR(J47="JPY",J47="円"),1,0)))))</f>
        <v/>
      </c>
      <c r="L47" s="151"/>
      <c r="N47" s="274" t="str">
        <f t="shared" si="12"/>
        <v/>
      </c>
      <c r="O47" s="257"/>
      <c r="P47" s="268" t="str">
        <f>IF(F47="","",IF(G47='換算レート表(レートチェック用)'!$C$8,VLOOKUP(D47,'換算レート表(レートチェック用)'!$B$9:$E$26,2,TRUE),IF(G47='換算レート表(レートチェック用)'!$D$8,VLOOKUP(D47,'換算レート表(レートチェック用)'!$B$9:$E$26,3,TRUE),IF(G47='換算レート表(レートチェック用)'!$E$8,VLOOKUP(D47,'換算レート表(レートチェック用)'!$B$9:$E$26,4,TRUE),IF(OR(G47="JPY",G47="円"),1,0)))))</f>
        <v/>
      </c>
      <c r="Q47" s="269" t="str">
        <f t="shared" si="13"/>
        <v/>
      </c>
      <c r="R47" s="270" t="str">
        <f t="shared" si="14"/>
        <v/>
      </c>
      <c r="S47" s="268" t="str">
        <f>IF(I47="","",IF(J47='換算レート表(レートチェック用)'!$C$8,VLOOKUP(D47,'換算レート表(レートチェック用)'!$B$9:$E$26,2,TRUE),IF(J47='換算レート表(レートチェック用)'!$D$8,VLOOKUP(D47,'換算レート表(レートチェック用)'!$B$9:$E$26,3,TRUE),IF(J47='換算レート表(レートチェック用)'!$E$8,VLOOKUP(D47,'換算レート表(レートチェック用)'!$B$9:$E$26,4,TRUE),IF(OR(J47="JPY",J47="円"),1,0)))))</f>
        <v/>
      </c>
      <c r="T47" s="269" t="str">
        <f t="shared" si="15"/>
        <v/>
      </c>
      <c r="U47" s="271" t="str">
        <f t="shared" si="16"/>
        <v/>
      </c>
      <c r="V47" s="272" t="str">
        <f t="shared" si="17"/>
        <v/>
      </c>
      <c r="W47" s="258"/>
    </row>
    <row r="48" spans="1:23" ht="18" customHeight="1" x14ac:dyDescent="0.2">
      <c r="A48" s="139" t="s">
        <v>10</v>
      </c>
      <c r="B48" s="145">
        <v>16</v>
      </c>
      <c r="C48" s="146"/>
      <c r="D48" s="147"/>
      <c r="E48" s="148"/>
      <c r="F48" s="149"/>
      <c r="G48" s="150"/>
      <c r="H48" s="268" t="str">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
      </c>
      <c r="I48" s="239"/>
      <c r="J48" s="239"/>
      <c r="K48" s="280" t="str">
        <f>IF(I48="","",IF(J48='換算レート表(レートチェック用)'!$C$8,VLOOKUP(D48,'換算レート表(レートチェック用)'!$B$9:$E$26,2,TRUE),IF(J48='換算レート表(レートチェック用)'!$D$8,VLOOKUP(D48,'換算レート表(レートチェック用)'!$B$9:$E$26,3,TRUE),IF(J48='換算レート表(レートチェック用)'!$E$8,VLOOKUP(D48,'換算レート表(レートチェック用)'!$B$9:$E$26,4,TRUE),IF(OR(J48="JPY",J48="円"),1,0)))))</f>
        <v/>
      </c>
      <c r="L48" s="151"/>
      <c r="N48" s="274" t="str">
        <f t="shared" si="12"/>
        <v/>
      </c>
      <c r="O48" s="257"/>
      <c r="P48" s="268" t="str">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
      </c>
      <c r="Q48" s="269" t="str">
        <f t="shared" si="13"/>
        <v/>
      </c>
      <c r="R48" s="270" t="str">
        <f t="shared" si="14"/>
        <v/>
      </c>
      <c r="S48" s="268" t="str">
        <f>IF(I48="","",IF(J48='換算レート表(レートチェック用)'!$C$8,VLOOKUP(D48,'換算レート表(レートチェック用)'!$B$9:$E$26,2,TRUE),IF(J48='換算レート表(レートチェック用)'!$D$8,VLOOKUP(D48,'換算レート表(レートチェック用)'!$B$9:$E$26,3,TRUE),IF(J48='換算レート表(レートチェック用)'!$E$8,VLOOKUP(D48,'換算レート表(レートチェック用)'!$B$9:$E$26,4,TRUE),IF(OR(J48="JPY",J48="円"),1,0)))))</f>
        <v/>
      </c>
      <c r="T48" s="269" t="str">
        <f t="shared" si="15"/>
        <v/>
      </c>
      <c r="U48" s="271" t="str">
        <f t="shared" si="16"/>
        <v/>
      </c>
      <c r="V48" s="272" t="str">
        <f t="shared" si="17"/>
        <v/>
      </c>
      <c r="W48" s="258"/>
    </row>
    <row r="49" spans="1:23" ht="18" customHeight="1" x14ac:dyDescent="0.2">
      <c r="A49" s="139" t="s">
        <v>10</v>
      </c>
      <c r="B49" s="145">
        <v>17</v>
      </c>
      <c r="C49" s="146"/>
      <c r="D49" s="147"/>
      <c r="E49" s="148"/>
      <c r="F49" s="149"/>
      <c r="G49" s="150"/>
      <c r="H49" s="268" t="str">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
      </c>
      <c r="I49" s="239"/>
      <c r="J49" s="239"/>
      <c r="K49" s="280" t="str">
        <f>IF(I49="","",IF(J49='換算レート表(レートチェック用)'!$C$8,VLOOKUP(D49,'換算レート表(レートチェック用)'!$B$9:$E$26,2,TRUE),IF(J49='換算レート表(レートチェック用)'!$D$8,VLOOKUP(D49,'換算レート表(レートチェック用)'!$B$9:$E$26,3,TRUE),IF(J49='換算レート表(レートチェック用)'!$E$8,VLOOKUP(D49,'換算レート表(レートチェック用)'!$B$9:$E$26,4,TRUE),IF(OR(J49="JPY",J49="円"),1,0)))))</f>
        <v/>
      </c>
      <c r="L49" s="151"/>
      <c r="N49" s="274" t="str">
        <f t="shared" si="12"/>
        <v/>
      </c>
      <c r="O49" s="257"/>
      <c r="P49" s="268" t="str">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
      </c>
      <c r="Q49" s="269" t="str">
        <f t="shared" si="13"/>
        <v/>
      </c>
      <c r="R49" s="270" t="str">
        <f t="shared" si="14"/>
        <v/>
      </c>
      <c r="S49" s="268" t="str">
        <f>IF(I49="","",IF(J49='換算レート表(レートチェック用)'!$C$8,VLOOKUP(D49,'換算レート表(レートチェック用)'!$B$9:$E$26,2,TRUE),IF(J49='換算レート表(レートチェック用)'!$D$8,VLOOKUP(D49,'換算レート表(レートチェック用)'!$B$9:$E$26,3,TRUE),IF(J49='換算レート表(レートチェック用)'!$E$8,VLOOKUP(D49,'換算レート表(レートチェック用)'!$B$9:$E$26,4,TRUE),IF(OR(J49="JPY",J49="円"),1,0)))))</f>
        <v/>
      </c>
      <c r="T49" s="269" t="str">
        <f t="shared" si="15"/>
        <v/>
      </c>
      <c r="U49" s="271" t="str">
        <f t="shared" si="16"/>
        <v/>
      </c>
      <c r="V49" s="272" t="str">
        <f t="shared" si="17"/>
        <v/>
      </c>
      <c r="W49" s="258"/>
    </row>
    <row r="50" spans="1:23" ht="18" customHeight="1" x14ac:dyDescent="0.2">
      <c r="A50" s="139" t="s">
        <v>10</v>
      </c>
      <c r="B50" s="145">
        <v>18</v>
      </c>
      <c r="C50" s="146"/>
      <c r="D50" s="147"/>
      <c r="E50" s="148"/>
      <c r="F50" s="149"/>
      <c r="G50" s="150"/>
      <c r="H50" s="268" t="str">
        <f>IF(F50="","",IF(G50='換算レート表(レートチェック用)'!$C$8,VLOOKUP(D50,'換算レート表(レートチェック用)'!$B$9:$E$26,2,TRUE),IF(G50='換算レート表(レートチェック用)'!$D$8,VLOOKUP(D50,'換算レート表(レートチェック用)'!$B$9:$E$26,3,TRUE),IF(G50='換算レート表(レートチェック用)'!$E$8,VLOOKUP(D50,'換算レート表(レートチェック用)'!$B$9:$E$26,4,TRUE),IF(OR(G50="JPY",G50="円"),1,0)))))</f>
        <v/>
      </c>
      <c r="I50" s="239"/>
      <c r="J50" s="239"/>
      <c r="K50" s="280" t="str">
        <f>IF(I50="","",IF(J50='換算レート表(レートチェック用)'!$C$8,VLOOKUP(D50,'換算レート表(レートチェック用)'!$B$9:$E$26,2,TRUE),IF(J50='換算レート表(レートチェック用)'!$D$8,VLOOKUP(D50,'換算レート表(レートチェック用)'!$B$9:$E$26,3,TRUE),IF(J50='換算レート表(レートチェック用)'!$E$8,VLOOKUP(D50,'換算レート表(レートチェック用)'!$B$9:$E$26,4,TRUE),IF(OR(J50="JPY",J50="円"),1,0)))))</f>
        <v/>
      </c>
      <c r="L50" s="151"/>
      <c r="N50" s="274" t="str">
        <f t="shared" si="12"/>
        <v/>
      </c>
      <c r="O50" s="257"/>
      <c r="P50" s="268" t="str">
        <f>IF(F50="","",IF(G50='換算レート表(レートチェック用)'!$C$8,VLOOKUP(D50,'換算レート表(レートチェック用)'!$B$9:$E$26,2,TRUE),IF(G50='換算レート表(レートチェック用)'!$D$8,VLOOKUP(D50,'換算レート表(レートチェック用)'!$B$9:$E$26,3,TRUE),IF(G50='換算レート表(レートチェック用)'!$E$8,VLOOKUP(D50,'換算レート表(レートチェック用)'!$B$9:$E$26,4,TRUE),IF(OR(G50="JPY",G50="円"),1,0)))))</f>
        <v/>
      </c>
      <c r="Q50" s="269" t="str">
        <f t="shared" si="13"/>
        <v/>
      </c>
      <c r="R50" s="270" t="str">
        <f t="shared" si="14"/>
        <v/>
      </c>
      <c r="S50" s="268" t="str">
        <f>IF(I50="","",IF(J50='換算レート表(レートチェック用)'!$C$8,VLOOKUP(D50,'換算レート表(レートチェック用)'!$B$9:$E$26,2,TRUE),IF(J50='換算レート表(レートチェック用)'!$D$8,VLOOKUP(D50,'換算レート表(レートチェック用)'!$B$9:$E$26,3,TRUE),IF(J50='換算レート表(レートチェック用)'!$E$8,VLOOKUP(D50,'換算レート表(レートチェック用)'!$B$9:$E$26,4,TRUE),IF(OR(J50="JPY",J50="円"),1,0)))))</f>
        <v/>
      </c>
      <c r="T50" s="269" t="str">
        <f t="shared" si="15"/>
        <v/>
      </c>
      <c r="U50" s="271" t="str">
        <f t="shared" si="16"/>
        <v/>
      </c>
      <c r="V50" s="272" t="str">
        <f t="shared" si="17"/>
        <v/>
      </c>
      <c r="W50" s="258"/>
    </row>
    <row r="51" spans="1:23" ht="18" customHeight="1" x14ac:dyDescent="0.2">
      <c r="A51" s="139" t="s">
        <v>10</v>
      </c>
      <c r="B51" s="145">
        <v>19</v>
      </c>
      <c r="C51" s="146"/>
      <c r="D51" s="147"/>
      <c r="E51" s="148"/>
      <c r="F51" s="149"/>
      <c r="G51" s="150"/>
      <c r="H51" s="268" t="str">
        <f>IF(F51="","",IF(G51='換算レート表(レートチェック用)'!$C$8,VLOOKUP(D51,'換算レート表(レートチェック用)'!$B$9:$E$26,2,TRUE),IF(G51='換算レート表(レートチェック用)'!$D$8,VLOOKUP(D51,'換算レート表(レートチェック用)'!$B$9:$E$26,3,TRUE),IF(G51='換算レート表(レートチェック用)'!$E$8,VLOOKUP(D51,'換算レート表(レートチェック用)'!$B$9:$E$26,4,TRUE),IF(OR(G51="JPY",G51="円"),1,0)))))</f>
        <v/>
      </c>
      <c r="I51" s="239"/>
      <c r="J51" s="239"/>
      <c r="K51" s="280" t="str">
        <f>IF(I51="","",IF(J51='換算レート表(レートチェック用)'!$C$8,VLOOKUP(D51,'換算レート表(レートチェック用)'!$B$9:$E$26,2,TRUE),IF(J51='換算レート表(レートチェック用)'!$D$8,VLOOKUP(D51,'換算レート表(レートチェック用)'!$B$9:$E$26,3,TRUE),IF(J51='換算レート表(レートチェック用)'!$E$8,VLOOKUP(D51,'換算レート表(レートチェック用)'!$B$9:$E$26,4,TRUE),IF(OR(J51="JPY",J51="円"),1,0)))))</f>
        <v/>
      </c>
      <c r="L51" s="151"/>
      <c r="N51" s="274" t="str">
        <f t="shared" si="12"/>
        <v/>
      </c>
      <c r="O51" s="257"/>
      <c r="P51" s="268" t="str">
        <f>IF(F51="","",IF(G51='換算レート表(レートチェック用)'!$C$8,VLOOKUP(D51,'換算レート表(レートチェック用)'!$B$9:$E$26,2,TRUE),IF(G51='換算レート表(レートチェック用)'!$D$8,VLOOKUP(D51,'換算レート表(レートチェック用)'!$B$9:$E$26,3,TRUE),IF(G51='換算レート表(レートチェック用)'!$E$8,VLOOKUP(D51,'換算レート表(レートチェック用)'!$B$9:$E$26,4,TRUE),IF(OR(G51="JPY",G51="円"),1,0)))))</f>
        <v/>
      </c>
      <c r="Q51" s="269" t="str">
        <f t="shared" si="13"/>
        <v/>
      </c>
      <c r="R51" s="270" t="str">
        <f t="shared" si="14"/>
        <v/>
      </c>
      <c r="S51" s="268" t="str">
        <f>IF(I51="","",IF(J51='換算レート表(レートチェック用)'!$C$8,VLOOKUP(D51,'換算レート表(レートチェック用)'!$B$9:$E$26,2,TRUE),IF(J51='換算レート表(レートチェック用)'!$D$8,VLOOKUP(D51,'換算レート表(レートチェック用)'!$B$9:$E$26,3,TRUE),IF(J51='換算レート表(レートチェック用)'!$E$8,VLOOKUP(D51,'換算レート表(レートチェック用)'!$B$9:$E$26,4,TRUE),IF(OR(J51="JPY",J51="円"),1,0)))))</f>
        <v/>
      </c>
      <c r="T51" s="269" t="str">
        <f t="shared" si="15"/>
        <v/>
      </c>
      <c r="U51" s="271" t="str">
        <f t="shared" si="16"/>
        <v/>
      </c>
      <c r="V51" s="272" t="str">
        <f t="shared" si="17"/>
        <v/>
      </c>
      <c r="W51" s="258"/>
    </row>
    <row r="52" spans="1:23" ht="18" customHeight="1" x14ac:dyDescent="0.2">
      <c r="A52" s="139" t="s">
        <v>10</v>
      </c>
      <c r="B52" s="145">
        <v>20</v>
      </c>
      <c r="C52" s="141"/>
      <c r="D52" s="233">
        <v>44953</v>
      </c>
      <c r="E52" s="142"/>
      <c r="F52" s="264">
        <v>500</v>
      </c>
      <c r="G52" s="267" t="s">
        <v>269</v>
      </c>
      <c r="H52" s="268">
        <f>IF(F52="","",IF(G52='換算レート表(レートチェック用)'!$C$8,VLOOKUP(D52,'換算レート表(レートチェック用)'!$B$9:$E$26,2,TRUE),IF(G52='換算レート表(レートチェック用)'!$D$8,VLOOKUP(D52,'換算レート表(レートチェック用)'!$B$9:$E$26,3,TRUE),IF(G52='換算レート表(レートチェック用)'!$E$8,VLOOKUP(D52,'換算レート表(レートチェック用)'!$B$9:$E$26,4,TRUE),IF(OR(G52="JPY",G52="円"),1,0)))))</f>
        <v>620.91999999999996</v>
      </c>
      <c r="I52" s="254">
        <f>ROUNDDOWN(F52/H52,2)</f>
        <v>0.8</v>
      </c>
      <c r="J52" s="252" t="s">
        <v>256</v>
      </c>
      <c r="K52" s="280">
        <f>IF(I52="","",IF(J52='換算レート表(レートチェック用)'!$C$8,VLOOKUP(D52,'換算レート表(レートチェック用)'!$B$9:$E$26,2,TRUE),IF(J52='換算レート表(レートチェック用)'!$D$8,VLOOKUP(D52,'換算レート表(レートチェック用)'!$B$9:$E$26,3,TRUE),IF(J52='換算レート表(レートチェック用)'!$E$8,VLOOKUP(D52,'換算レート表(レートチェック用)'!$B$9:$E$26,4,TRUE),IF(OR(J52="JPY",J52="円"),1,0)))))</f>
        <v>130.72999999999999</v>
      </c>
      <c r="L52" s="265">
        <f>ROUNDDOWN(I52*K52,0)</f>
        <v>104</v>
      </c>
      <c r="N52" s="274" t="str">
        <f t="shared" si="12"/>
        <v>○</v>
      </c>
      <c r="O52" s="257"/>
      <c r="P52" s="268">
        <f>IF(F52="","",IF(G52='換算レート表(レートチェック用)'!$C$8,VLOOKUP(D52,'換算レート表(レートチェック用)'!$B$9:$E$26,2,TRUE),IF(G52='換算レート表(レートチェック用)'!$D$8,VLOOKUP(D52,'換算レート表(レートチェック用)'!$B$9:$E$26,3,TRUE),IF(G52='換算レート表(レートチェック用)'!$E$8,VLOOKUP(D52,'換算レート表(レートチェック用)'!$B$9:$E$26,4,TRUE),IF(OR(G52="JPY",G52="円"),1,0)))))</f>
        <v>620.91999999999996</v>
      </c>
      <c r="Q52" s="269" t="str">
        <f t="shared" si="13"/>
        <v>〇</v>
      </c>
      <c r="R52" s="270">
        <f t="shared" si="14"/>
        <v>0.8</v>
      </c>
      <c r="S52" s="268">
        <f>IF(I52="","",IF(J52='換算レート表(レートチェック用)'!$C$8,VLOOKUP(D52,'換算レート表(レートチェック用)'!$B$9:$E$26,2,TRUE),IF(J52='換算レート表(レートチェック用)'!$D$8,VLOOKUP(D52,'換算レート表(レートチェック用)'!$B$9:$E$26,3,TRUE),IF(J52='換算レート表(レートチェック用)'!$E$8,VLOOKUP(D52,'換算レート表(レートチェック用)'!$B$9:$E$26,4,TRUE),IF(OR(J52="JPY",J52="円"),1,0)))))</f>
        <v>130.72999999999999</v>
      </c>
      <c r="T52" s="269" t="str">
        <f t="shared" si="15"/>
        <v>〇</v>
      </c>
      <c r="U52" s="271">
        <f t="shared" si="16"/>
        <v>104</v>
      </c>
      <c r="V52" s="272">
        <f t="shared" si="17"/>
        <v>0</v>
      </c>
      <c r="W52" s="258"/>
    </row>
    <row r="53" spans="1:23" ht="18" customHeight="1" thickBot="1" x14ac:dyDescent="0.25">
      <c r="A53" s="336" t="s">
        <v>220</v>
      </c>
      <c r="B53" s="337"/>
      <c r="C53" s="337"/>
      <c r="D53" s="337"/>
      <c r="E53" s="337"/>
      <c r="F53" s="337"/>
      <c r="G53" s="337"/>
      <c r="H53" s="337"/>
      <c r="I53" s="337"/>
      <c r="J53" s="337"/>
      <c r="K53" s="337"/>
      <c r="L53" s="174">
        <f>SUM(L33:L52)</f>
        <v>208</v>
      </c>
      <c r="N53" s="127"/>
    </row>
    <row r="54" spans="1:23" ht="18" customHeight="1" thickTop="1" thickBot="1" x14ac:dyDescent="0.25">
      <c r="A54" s="338" t="s">
        <v>205</v>
      </c>
      <c r="B54" s="338"/>
      <c r="C54" s="338"/>
      <c r="D54" s="338"/>
      <c r="E54" s="338"/>
      <c r="F54" s="338"/>
      <c r="G54" s="338"/>
      <c r="H54" s="338"/>
      <c r="I54" s="338"/>
      <c r="J54" s="338"/>
      <c r="K54" s="338"/>
      <c r="L54" s="164">
        <f>+L29+L53</f>
        <v>1381908</v>
      </c>
      <c r="N54" s="127"/>
    </row>
    <row r="55" spans="1:23" ht="18" customHeight="1" thickTop="1" x14ac:dyDescent="0.2">
      <c r="A55" s="311"/>
      <c r="B55" s="307"/>
      <c r="C55" s="311"/>
      <c r="D55" s="311"/>
      <c r="E55" s="312"/>
      <c r="F55" s="292"/>
      <c r="G55" s="313"/>
      <c r="H55" s="313"/>
      <c r="I55" s="313"/>
      <c r="J55" s="313"/>
      <c r="K55" s="313"/>
      <c r="L55" s="292"/>
      <c r="N55" s="127"/>
    </row>
    <row r="56" spans="1:23" ht="18" customHeight="1" x14ac:dyDescent="0.2">
      <c r="A56" s="165" t="s">
        <v>45</v>
      </c>
      <c r="B56" s="166" t="s">
        <v>221</v>
      </c>
      <c r="C56" s="166"/>
      <c r="D56" s="166"/>
      <c r="E56" s="166"/>
      <c r="F56" s="167"/>
      <c r="G56" s="167"/>
      <c r="H56" s="167"/>
      <c r="I56" s="167"/>
      <c r="J56" s="167"/>
      <c r="K56" s="167"/>
      <c r="L56" s="168"/>
      <c r="N56" s="127"/>
    </row>
    <row r="57" spans="1:23" s="138" customFormat="1" ht="36" customHeight="1" x14ac:dyDescent="0.2">
      <c r="A57" s="169" t="s">
        <v>9</v>
      </c>
      <c r="B57" s="170" t="s">
        <v>0</v>
      </c>
      <c r="C57" s="170" t="s">
        <v>1</v>
      </c>
      <c r="D57" s="170" t="s">
        <v>5</v>
      </c>
      <c r="E57" s="170" t="s">
        <v>2</v>
      </c>
      <c r="F57" s="171" t="s">
        <v>19</v>
      </c>
      <c r="G57" s="170" t="s">
        <v>75</v>
      </c>
      <c r="H57" s="170" t="s">
        <v>74</v>
      </c>
      <c r="I57" s="136" t="s">
        <v>19</v>
      </c>
      <c r="J57" s="135" t="s">
        <v>257</v>
      </c>
      <c r="K57" s="135" t="s">
        <v>259</v>
      </c>
      <c r="L57" s="172" t="s">
        <v>46</v>
      </c>
      <c r="N57" s="235" t="s">
        <v>249</v>
      </c>
      <c r="O57" s="137" t="s">
        <v>250</v>
      </c>
      <c r="P57" s="135" t="s">
        <v>258</v>
      </c>
      <c r="Q57" s="135" t="s">
        <v>260</v>
      </c>
      <c r="R57" s="135" t="s">
        <v>262</v>
      </c>
      <c r="S57" s="135" t="s">
        <v>259</v>
      </c>
      <c r="T57" s="135" t="s">
        <v>260</v>
      </c>
      <c r="U57" s="211" t="s">
        <v>263</v>
      </c>
      <c r="V57" s="211" t="s">
        <v>264</v>
      </c>
      <c r="W57" s="137" t="s">
        <v>250</v>
      </c>
    </row>
    <row r="58" spans="1:23" ht="18" customHeight="1" x14ac:dyDescent="0.2">
      <c r="A58" s="139" t="s">
        <v>11</v>
      </c>
      <c r="B58" s="140">
        <v>1</v>
      </c>
      <c r="C58" s="141"/>
      <c r="D58" s="233">
        <v>44953</v>
      </c>
      <c r="E58" s="142"/>
      <c r="F58" s="264">
        <v>500</v>
      </c>
      <c r="G58" s="267" t="s">
        <v>269</v>
      </c>
      <c r="H58" s="268">
        <f>IF(F58="","",IF(G58='換算レート表(レートチェック用)'!$C$8,VLOOKUP(D58,'換算レート表(レートチェック用)'!$B$9:$E$26,2,TRUE),IF(G58='換算レート表(レートチェック用)'!$D$8,VLOOKUP(D58,'換算レート表(レートチェック用)'!$B$9:$E$26,3,TRUE),IF(G58='換算レート表(レートチェック用)'!$E$8,VLOOKUP(D58,'換算レート表(レートチェック用)'!$B$9:$E$26,4,TRUE),IF(OR(G58="JPY",G58="円"),1,0)))))</f>
        <v>620.91999999999996</v>
      </c>
      <c r="I58" s="254">
        <f>ROUNDDOWN(F58/H58,2)</f>
        <v>0.8</v>
      </c>
      <c r="J58" s="252" t="s">
        <v>256</v>
      </c>
      <c r="K58" s="280">
        <f>IF(I58="","",IF(J58='換算レート表(レートチェック用)'!$C$8,VLOOKUP(D58,'換算レート表(レートチェック用)'!$B$9:$E$26,2,TRUE),IF(J58='換算レート表(レートチェック用)'!$D$8,VLOOKUP(D58,'換算レート表(レートチェック用)'!$B$9:$E$26,3,TRUE),IF(J58='換算レート表(レートチェック用)'!$E$8,VLOOKUP(D58,'換算レート表(レートチェック用)'!$B$9:$E$26,4,TRUE),IF(OR(J58="JPY",J58="円"),1,0)))))</f>
        <v>130.72999999999999</v>
      </c>
      <c r="L58" s="265">
        <f>ROUNDDOWN(I58*K58,0)</f>
        <v>104</v>
      </c>
      <c r="M58" s="144"/>
      <c r="N58" s="274" t="str">
        <f t="shared" ref="N58:N77" si="18">IF(D58="","",IF(AND($O$6&lt;=D58,$O$7&gt;=D58),"○","×"))</f>
        <v>○</v>
      </c>
      <c r="O58" s="257"/>
      <c r="P58" s="268">
        <f>IF(F58="","",IF(G58='換算レート表(レートチェック用)'!$C$8,VLOOKUP(D58,'換算レート表(レートチェック用)'!$B$9:$E$26,2,TRUE),IF(G58='換算レート表(レートチェック用)'!$D$8,VLOOKUP(D58,'換算レート表(レートチェック用)'!$B$9:$E$26,3,TRUE),IF(G58='換算レート表(レートチェック用)'!$E$8,VLOOKUP(D58,'換算レート表(レートチェック用)'!$B$9:$E$26,4,TRUE),IF(OR(G58="JPY",G58="円"),1,0)))))</f>
        <v>620.91999999999996</v>
      </c>
      <c r="Q58" s="269" t="str">
        <f t="shared" ref="Q58:Q77" si="19">IF(F58="","",IF(H58=P58,"〇","×"))</f>
        <v>〇</v>
      </c>
      <c r="R58" s="270">
        <f t="shared" ref="R58:R77" si="20">IF(I58="","",ROUNDDOWN(F58/P58,2))</f>
        <v>0.8</v>
      </c>
      <c r="S58" s="268">
        <f>IF(I58="","",IF(J58='換算レート表(レートチェック用)'!$C$8,VLOOKUP(D58,'換算レート表(レートチェック用)'!$B$9:$E$26,2,TRUE),IF(J58='換算レート表(レートチェック用)'!$D$8,VLOOKUP(D58,'換算レート表(レートチェック用)'!$B$9:$E$26,3,TRUE),IF(J58='換算レート表(レートチェック用)'!$E$8,VLOOKUP(D58,'換算レート表(レートチェック用)'!$B$9:$E$26,4,TRUE),IF(OR(J58="JPY",J58="円"),1,0)))))</f>
        <v>130.72999999999999</v>
      </c>
      <c r="T58" s="269" t="str">
        <f t="shared" ref="T58:T77" si="21">IF(I58="","",IF(K58=S58,"〇","×"))</f>
        <v>〇</v>
      </c>
      <c r="U58" s="271">
        <f t="shared" ref="U58:U77" si="22">IF(F58="","",IF(I58="",ROUNDDOWN(F58*P58,0),ROUNDDOWN(R58*S58,0)))</f>
        <v>104</v>
      </c>
      <c r="V58" s="272">
        <f t="shared" ref="V58:V77" si="23">IF(F58="","",L58-U58)</f>
        <v>0</v>
      </c>
      <c r="W58" s="258"/>
    </row>
    <row r="59" spans="1:23" ht="18" customHeight="1" x14ac:dyDescent="0.2">
      <c r="A59" s="139" t="s">
        <v>11</v>
      </c>
      <c r="B59" s="145">
        <v>2</v>
      </c>
      <c r="C59" s="146"/>
      <c r="D59" s="147"/>
      <c r="E59" s="148"/>
      <c r="F59" s="149"/>
      <c r="G59" s="150"/>
      <c r="H59" s="268" t="str">
        <f>IF(F59="","",IF(G59='換算レート表(レートチェック用)'!$C$8,VLOOKUP(D59,'換算レート表(レートチェック用)'!$B$9:$E$26,2,TRUE),IF(G59='換算レート表(レートチェック用)'!$D$8,VLOOKUP(D59,'換算レート表(レートチェック用)'!$B$9:$E$26,3,TRUE),IF(G59='換算レート表(レートチェック用)'!$E$8,VLOOKUP(D59,'換算レート表(レートチェック用)'!$B$9:$E$26,4,TRUE),IF(OR(G59="JPY",G59="円"),1,0)))))</f>
        <v/>
      </c>
      <c r="I59" s="239"/>
      <c r="J59" s="239"/>
      <c r="K59" s="280" t="str">
        <f>IF(I59="","",IF(J59='換算レート表(レートチェック用)'!$C$8,VLOOKUP(D59,'換算レート表(レートチェック用)'!$B$9:$E$26,2,TRUE),IF(J59='換算レート表(レートチェック用)'!$D$8,VLOOKUP(D59,'換算レート表(レートチェック用)'!$B$9:$E$26,3,TRUE),IF(J59='換算レート表(レートチェック用)'!$E$8,VLOOKUP(D59,'換算レート表(レートチェック用)'!$B$9:$E$26,4,TRUE),IF(OR(J59="JPY",J59="円"),1,0)))))</f>
        <v/>
      </c>
      <c r="L59" s="151"/>
      <c r="M59" s="144"/>
      <c r="N59" s="274" t="str">
        <f t="shared" si="18"/>
        <v/>
      </c>
      <c r="O59" s="257"/>
      <c r="P59" s="268" t="str">
        <f>IF(F59="","",IF(G59='換算レート表(レートチェック用)'!$C$8,VLOOKUP(D59,'換算レート表(レートチェック用)'!$B$9:$E$26,2,TRUE),IF(G59='換算レート表(レートチェック用)'!$D$8,VLOOKUP(D59,'換算レート表(レートチェック用)'!$B$9:$E$26,3,TRUE),IF(G59='換算レート表(レートチェック用)'!$E$8,VLOOKUP(D59,'換算レート表(レートチェック用)'!$B$9:$E$26,4,TRUE),IF(OR(G59="JPY",G59="円"),1,0)))))</f>
        <v/>
      </c>
      <c r="Q59" s="269" t="str">
        <f t="shared" si="19"/>
        <v/>
      </c>
      <c r="R59" s="270" t="str">
        <f t="shared" si="20"/>
        <v/>
      </c>
      <c r="S59" s="268" t="str">
        <f>IF(I59="","",IF(J59='換算レート表(レートチェック用)'!$C$8,VLOOKUP(D59,'換算レート表(レートチェック用)'!$B$9:$E$26,2,TRUE),IF(J59='換算レート表(レートチェック用)'!$D$8,VLOOKUP(D59,'換算レート表(レートチェック用)'!$B$9:$E$26,3,TRUE),IF(J59='換算レート表(レートチェック用)'!$E$8,VLOOKUP(D59,'換算レート表(レートチェック用)'!$B$9:$E$26,4,TRUE),IF(OR(J59="JPY",J59="円"),1,0)))))</f>
        <v/>
      </c>
      <c r="T59" s="269" t="str">
        <f t="shared" si="21"/>
        <v/>
      </c>
      <c r="U59" s="271" t="str">
        <f t="shared" si="22"/>
        <v/>
      </c>
      <c r="V59" s="272" t="str">
        <f t="shared" si="23"/>
        <v/>
      </c>
      <c r="W59" s="258"/>
    </row>
    <row r="60" spans="1:23" ht="18" customHeight="1" x14ac:dyDescent="0.2">
      <c r="A60" s="139" t="s">
        <v>11</v>
      </c>
      <c r="B60" s="145">
        <v>3</v>
      </c>
      <c r="C60" s="146"/>
      <c r="D60" s="147"/>
      <c r="E60" s="148"/>
      <c r="F60" s="149"/>
      <c r="G60" s="150"/>
      <c r="H60" s="268" t="str">
        <f>IF(F60="","",IF(G60='換算レート表(レートチェック用)'!$C$8,VLOOKUP(D60,'換算レート表(レートチェック用)'!$B$9:$E$26,2,TRUE),IF(G60='換算レート表(レートチェック用)'!$D$8,VLOOKUP(D60,'換算レート表(レートチェック用)'!$B$9:$E$26,3,TRUE),IF(G60='換算レート表(レートチェック用)'!$E$8,VLOOKUP(D60,'換算レート表(レートチェック用)'!$B$9:$E$26,4,TRUE),IF(OR(G60="JPY",G60="円"),1,0)))))</f>
        <v/>
      </c>
      <c r="I60" s="239"/>
      <c r="J60" s="239"/>
      <c r="K60" s="280" t="str">
        <f>IF(I60="","",IF(J60='換算レート表(レートチェック用)'!$C$8,VLOOKUP(D60,'換算レート表(レートチェック用)'!$B$9:$E$26,2,TRUE),IF(J60='換算レート表(レートチェック用)'!$D$8,VLOOKUP(D60,'換算レート表(レートチェック用)'!$B$9:$E$26,3,TRUE),IF(J60='換算レート表(レートチェック用)'!$E$8,VLOOKUP(D60,'換算レート表(レートチェック用)'!$B$9:$E$26,4,TRUE),IF(OR(J60="JPY",J60="円"),1,0)))))</f>
        <v/>
      </c>
      <c r="L60" s="151"/>
      <c r="M60" s="144"/>
      <c r="N60" s="274" t="str">
        <f t="shared" si="18"/>
        <v/>
      </c>
      <c r="O60" s="257"/>
      <c r="P60" s="268" t="str">
        <f>IF(F60="","",IF(G60='換算レート表(レートチェック用)'!$C$8,VLOOKUP(D60,'換算レート表(レートチェック用)'!$B$9:$E$26,2,TRUE),IF(G60='換算レート表(レートチェック用)'!$D$8,VLOOKUP(D60,'換算レート表(レートチェック用)'!$B$9:$E$26,3,TRUE),IF(G60='換算レート表(レートチェック用)'!$E$8,VLOOKUP(D60,'換算レート表(レートチェック用)'!$B$9:$E$26,4,TRUE),IF(OR(G60="JPY",G60="円"),1,0)))))</f>
        <v/>
      </c>
      <c r="Q60" s="269" t="str">
        <f t="shared" si="19"/>
        <v/>
      </c>
      <c r="R60" s="270" t="str">
        <f t="shared" si="20"/>
        <v/>
      </c>
      <c r="S60" s="268" t="str">
        <f>IF(I60="","",IF(J60='換算レート表(レートチェック用)'!$C$8,VLOOKUP(D60,'換算レート表(レートチェック用)'!$B$9:$E$26,2,TRUE),IF(J60='換算レート表(レートチェック用)'!$D$8,VLOOKUP(D60,'換算レート表(レートチェック用)'!$B$9:$E$26,3,TRUE),IF(J60='換算レート表(レートチェック用)'!$E$8,VLOOKUP(D60,'換算レート表(レートチェック用)'!$B$9:$E$26,4,TRUE),IF(OR(J60="JPY",J60="円"),1,0)))))</f>
        <v/>
      </c>
      <c r="T60" s="269" t="str">
        <f t="shared" si="21"/>
        <v/>
      </c>
      <c r="U60" s="271" t="str">
        <f t="shared" si="22"/>
        <v/>
      </c>
      <c r="V60" s="272" t="str">
        <f t="shared" si="23"/>
        <v/>
      </c>
      <c r="W60" s="258"/>
    </row>
    <row r="61" spans="1:23" ht="18" customHeight="1" x14ac:dyDescent="0.2">
      <c r="A61" s="139" t="s">
        <v>11</v>
      </c>
      <c r="B61" s="145">
        <v>4</v>
      </c>
      <c r="C61" s="146"/>
      <c r="D61" s="147"/>
      <c r="E61" s="152"/>
      <c r="F61" s="149"/>
      <c r="G61" s="150"/>
      <c r="H61" s="268" t="str">
        <f>IF(F61="","",IF(G61='換算レート表(レートチェック用)'!$C$8,VLOOKUP(D61,'換算レート表(レートチェック用)'!$B$9:$E$26,2,TRUE),IF(G61='換算レート表(レートチェック用)'!$D$8,VLOOKUP(D61,'換算レート表(レートチェック用)'!$B$9:$E$26,3,TRUE),IF(G61='換算レート表(レートチェック用)'!$E$8,VLOOKUP(D61,'換算レート表(レートチェック用)'!$B$9:$E$26,4,TRUE),IF(OR(G61="JPY",G61="円"),1,0)))))</f>
        <v/>
      </c>
      <c r="I61" s="239"/>
      <c r="J61" s="239"/>
      <c r="K61" s="280" t="str">
        <f>IF(I61="","",IF(J61='換算レート表(レートチェック用)'!$C$8,VLOOKUP(D61,'換算レート表(レートチェック用)'!$B$9:$E$26,2,TRUE),IF(J61='換算レート表(レートチェック用)'!$D$8,VLOOKUP(D61,'換算レート表(レートチェック用)'!$B$9:$E$26,3,TRUE),IF(J61='換算レート表(レートチェック用)'!$E$8,VLOOKUP(D61,'換算レート表(レートチェック用)'!$B$9:$E$26,4,TRUE),IF(OR(J61="JPY",J61="円"),1,0)))))</f>
        <v/>
      </c>
      <c r="L61" s="151"/>
      <c r="M61" s="144"/>
      <c r="N61" s="274" t="str">
        <f t="shared" si="18"/>
        <v/>
      </c>
      <c r="O61" s="257"/>
      <c r="P61" s="268" t="str">
        <f>IF(F61="","",IF(G61='換算レート表(レートチェック用)'!$C$8,VLOOKUP(D61,'換算レート表(レートチェック用)'!$B$9:$E$26,2,TRUE),IF(G61='換算レート表(レートチェック用)'!$D$8,VLOOKUP(D61,'換算レート表(レートチェック用)'!$B$9:$E$26,3,TRUE),IF(G61='換算レート表(レートチェック用)'!$E$8,VLOOKUP(D61,'換算レート表(レートチェック用)'!$B$9:$E$26,4,TRUE),IF(OR(G61="JPY",G61="円"),1,0)))))</f>
        <v/>
      </c>
      <c r="Q61" s="269" t="str">
        <f t="shared" si="19"/>
        <v/>
      </c>
      <c r="R61" s="270" t="str">
        <f t="shared" si="20"/>
        <v/>
      </c>
      <c r="S61" s="268" t="str">
        <f>IF(I61="","",IF(J61='換算レート表(レートチェック用)'!$C$8,VLOOKUP(D61,'換算レート表(レートチェック用)'!$B$9:$E$26,2,TRUE),IF(J61='換算レート表(レートチェック用)'!$D$8,VLOOKUP(D61,'換算レート表(レートチェック用)'!$B$9:$E$26,3,TRUE),IF(J61='換算レート表(レートチェック用)'!$E$8,VLOOKUP(D61,'換算レート表(レートチェック用)'!$B$9:$E$26,4,TRUE),IF(OR(J61="JPY",J61="円"),1,0)))))</f>
        <v/>
      </c>
      <c r="T61" s="269" t="str">
        <f t="shared" si="21"/>
        <v/>
      </c>
      <c r="U61" s="271" t="str">
        <f t="shared" si="22"/>
        <v/>
      </c>
      <c r="V61" s="272" t="str">
        <f t="shared" si="23"/>
        <v/>
      </c>
      <c r="W61" s="258"/>
    </row>
    <row r="62" spans="1:23" ht="18" customHeight="1" x14ac:dyDescent="0.2">
      <c r="A62" s="139" t="s">
        <v>11</v>
      </c>
      <c r="B62" s="145">
        <v>5</v>
      </c>
      <c r="C62" s="146"/>
      <c r="D62" s="147"/>
      <c r="E62" s="148"/>
      <c r="F62" s="149"/>
      <c r="G62" s="150"/>
      <c r="H62" s="268" t="str">
        <f>IF(F62="","",IF(G62='換算レート表(レートチェック用)'!$C$8,VLOOKUP(D62,'換算レート表(レートチェック用)'!$B$9:$E$26,2,TRUE),IF(G62='換算レート表(レートチェック用)'!$D$8,VLOOKUP(D62,'換算レート表(レートチェック用)'!$B$9:$E$26,3,TRUE),IF(G62='換算レート表(レートチェック用)'!$E$8,VLOOKUP(D62,'換算レート表(レートチェック用)'!$B$9:$E$26,4,TRUE),IF(OR(G62="JPY",G62="円"),1,0)))))</f>
        <v/>
      </c>
      <c r="I62" s="239"/>
      <c r="J62" s="239"/>
      <c r="K62" s="280" t="str">
        <f>IF(I62="","",IF(J62='換算レート表(レートチェック用)'!$C$8,VLOOKUP(D62,'換算レート表(レートチェック用)'!$B$9:$E$26,2,TRUE),IF(J62='換算レート表(レートチェック用)'!$D$8,VLOOKUP(D62,'換算レート表(レートチェック用)'!$B$9:$E$26,3,TRUE),IF(J62='換算レート表(レートチェック用)'!$E$8,VLOOKUP(D62,'換算レート表(レートチェック用)'!$B$9:$E$26,4,TRUE),IF(OR(J62="JPY",J62="円"),1,0)))))</f>
        <v/>
      </c>
      <c r="L62" s="151"/>
      <c r="M62" s="144"/>
      <c r="N62" s="274" t="str">
        <f t="shared" si="18"/>
        <v/>
      </c>
      <c r="O62" s="257"/>
      <c r="P62" s="268" t="str">
        <f>IF(F62="","",IF(G62='換算レート表(レートチェック用)'!$C$8,VLOOKUP(D62,'換算レート表(レートチェック用)'!$B$9:$E$26,2,TRUE),IF(G62='換算レート表(レートチェック用)'!$D$8,VLOOKUP(D62,'換算レート表(レートチェック用)'!$B$9:$E$26,3,TRUE),IF(G62='換算レート表(レートチェック用)'!$E$8,VLOOKUP(D62,'換算レート表(レートチェック用)'!$B$9:$E$26,4,TRUE),IF(OR(G62="JPY",G62="円"),1,0)))))</f>
        <v/>
      </c>
      <c r="Q62" s="269" t="str">
        <f t="shared" si="19"/>
        <v/>
      </c>
      <c r="R62" s="270" t="str">
        <f t="shared" si="20"/>
        <v/>
      </c>
      <c r="S62" s="268" t="str">
        <f>IF(I62="","",IF(J62='換算レート表(レートチェック用)'!$C$8,VLOOKUP(D62,'換算レート表(レートチェック用)'!$B$9:$E$26,2,TRUE),IF(J62='換算レート表(レートチェック用)'!$D$8,VLOOKUP(D62,'換算レート表(レートチェック用)'!$B$9:$E$26,3,TRUE),IF(J62='換算レート表(レートチェック用)'!$E$8,VLOOKUP(D62,'換算レート表(レートチェック用)'!$B$9:$E$26,4,TRUE),IF(OR(J62="JPY",J62="円"),1,0)))))</f>
        <v/>
      </c>
      <c r="T62" s="269" t="str">
        <f t="shared" si="21"/>
        <v/>
      </c>
      <c r="U62" s="271" t="str">
        <f t="shared" si="22"/>
        <v/>
      </c>
      <c r="V62" s="272" t="str">
        <f t="shared" si="23"/>
        <v/>
      </c>
      <c r="W62" s="258"/>
    </row>
    <row r="63" spans="1:23" ht="18" customHeight="1" x14ac:dyDescent="0.2">
      <c r="A63" s="139" t="s">
        <v>11</v>
      </c>
      <c r="B63" s="145">
        <v>6</v>
      </c>
      <c r="C63" s="146"/>
      <c r="D63" s="147"/>
      <c r="E63" s="148"/>
      <c r="F63" s="149"/>
      <c r="G63" s="150"/>
      <c r="H63" s="268" t="str">
        <f>IF(F63="","",IF(G63='換算レート表(レートチェック用)'!$C$8,VLOOKUP(D63,'換算レート表(レートチェック用)'!$B$9:$E$26,2,TRUE),IF(G63='換算レート表(レートチェック用)'!$D$8,VLOOKUP(D63,'換算レート表(レートチェック用)'!$B$9:$E$26,3,TRUE),IF(G63='換算レート表(レートチェック用)'!$E$8,VLOOKUP(D63,'換算レート表(レートチェック用)'!$B$9:$E$26,4,TRUE),IF(OR(G63="JPY",G63="円"),1,0)))))</f>
        <v/>
      </c>
      <c r="I63" s="239"/>
      <c r="J63" s="239"/>
      <c r="K63" s="280" t="str">
        <f>IF(I63="","",IF(J63='換算レート表(レートチェック用)'!$C$8,VLOOKUP(D63,'換算レート表(レートチェック用)'!$B$9:$E$26,2,TRUE),IF(J63='換算レート表(レートチェック用)'!$D$8,VLOOKUP(D63,'換算レート表(レートチェック用)'!$B$9:$E$26,3,TRUE),IF(J63='換算レート表(レートチェック用)'!$E$8,VLOOKUP(D63,'換算レート表(レートチェック用)'!$B$9:$E$26,4,TRUE),IF(OR(J63="JPY",J63="円"),1,0)))))</f>
        <v/>
      </c>
      <c r="L63" s="151"/>
      <c r="N63" s="274" t="str">
        <f t="shared" si="18"/>
        <v/>
      </c>
      <c r="O63" s="257"/>
      <c r="P63" s="268" t="str">
        <f>IF(F63="","",IF(G63='換算レート表(レートチェック用)'!$C$8,VLOOKUP(D63,'換算レート表(レートチェック用)'!$B$9:$E$26,2,TRUE),IF(G63='換算レート表(レートチェック用)'!$D$8,VLOOKUP(D63,'換算レート表(レートチェック用)'!$B$9:$E$26,3,TRUE),IF(G63='換算レート表(レートチェック用)'!$E$8,VLOOKUP(D63,'換算レート表(レートチェック用)'!$B$9:$E$26,4,TRUE),IF(OR(G63="JPY",G63="円"),1,0)))))</f>
        <v/>
      </c>
      <c r="Q63" s="269" t="str">
        <f t="shared" si="19"/>
        <v/>
      </c>
      <c r="R63" s="270" t="str">
        <f t="shared" si="20"/>
        <v/>
      </c>
      <c r="S63" s="268" t="str">
        <f>IF(I63="","",IF(J63='換算レート表(レートチェック用)'!$C$8,VLOOKUP(D63,'換算レート表(レートチェック用)'!$B$9:$E$26,2,TRUE),IF(J63='換算レート表(レートチェック用)'!$D$8,VLOOKUP(D63,'換算レート表(レートチェック用)'!$B$9:$E$26,3,TRUE),IF(J63='換算レート表(レートチェック用)'!$E$8,VLOOKUP(D63,'換算レート表(レートチェック用)'!$B$9:$E$26,4,TRUE),IF(OR(J63="JPY",J63="円"),1,0)))))</f>
        <v/>
      </c>
      <c r="T63" s="269" t="str">
        <f t="shared" si="21"/>
        <v/>
      </c>
      <c r="U63" s="271" t="str">
        <f t="shared" si="22"/>
        <v/>
      </c>
      <c r="V63" s="272" t="str">
        <f t="shared" si="23"/>
        <v/>
      </c>
      <c r="W63" s="258"/>
    </row>
    <row r="64" spans="1:23" ht="18" customHeight="1" x14ac:dyDescent="0.2">
      <c r="A64" s="139" t="s">
        <v>11</v>
      </c>
      <c r="B64" s="145">
        <v>7</v>
      </c>
      <c r="C64" s="146"/>
      <c r="D64" s="147"/>
      <c r="E64" s="148"/>
      <c r="F64" s="149"/>
      <c r="G64" s="150"/>
      <c r="H64" s="268" t="str">
        <f>IF(F64="","",IF(G64='換算レート表(レートチェック用)'!$C$8,VLOOKUP(D64,'換算レート表(レートチェック用)'!$B$9:$E$26,2,TRUE),IF(G64='換算レート表(レートチェック用)'!$D$8,VLOOKUP(D64,'換算レート表(レートチェック用)'!$B$9:$E$26,3,TRUE),IF(G64='換算レート表(レートチェック用)'!$E$8,VLOOKUP(D64,'換算レート表(レートチェック用)'!$B$9:$E$26,4,TRUE),IF(OR(G64="JPY",G64="円"),1,0)))))</f>
        <v/>
      </c>
      <c r="I64" s="239"/>
      <c r="J64" s="239"/>
      <c r="K64" s="280" t="str">
        <f>IF(I64="","",IF(J64='換算レート表(レートチェック用)'!$C$8,VLOOKUP(D64,'換算レート表(レートチェック用)'!$B$9:$E$26,2,TRUE),IF(J64='換算レート表(レートチェック用)'!$D$8,VLOOKUP(D64,'換算レート表(レートチェック用)'!$B$9:$E$26,3,TRUE),IF(J64='換算レート表(レートチェック用)'!$E$8,VLOOKUP(D64,'換算レート表(レートチェック用)'!$B$9:$E$26,4,TRUE),IF(OR(J64="JPY",J64="円"),1,0)))))</f>
        <v/>
      </c>
      <c r="L64" s="151"/>
      <c r="N64" s="274" t="str">
        <f t="shared" si="18"/>
        <v/>
      </c>
      <c r="O64" s="257"/>
      <c r="P64" s="268" t="str">
        <f>IF(F64="","",IF(G64='換算レート表(レートチェック用)'!$C$8,VLOOKUP(D64,'換算レート表(レートチェック用)'!$B$9:$E$26,2,TRUE),IF(G64='換算レート表(レートチェック用)'!$D$8,VLOOKUP(D64,'換算レート表(レートチェック用)'!$B$9:$E$26,3,TRUE),IF(G64='換算レート表(レートチェック用)'!$E$8,VLOOKUP(D64,'換算レート表(レートチェック用)'!$B$9:$E$26,4,TRUE),IF(OR(G64="JPY",G64="円"),1,0)))))</f>
        <v/>
      </c>
      <c r="Q64" s="269" t="str">
        <f t="shared" si="19"/>
        <v/>
      </c>
      <c r="R64" s="270" t="str">
        <f t="shared" si="20"/>
        <v/>
      </c>
      <c r="S64" s="268" t="str">
        <f>IF(I64="","",IF(J64='換算レート表(レートチェック用)'!$C$8,VLOOKUP(D64,'換算レート表(レートチェック用)'!$B$9:$E$26,2,TRUE),IF(J64='換算レート表(レートチェック用)'!$D$8,VLOOKUP(D64,'換算レート表(レートチェック用)'!$B$9:$E$26,3,TRUE),IF(J64='換算レート表(レートチェック用)'!$E$8,VLOOKUP(D64,'換算レート表(レートチェック用)'!$B$9:$E$26,4,TRUE),IF(OR(J64="JPY",J64="円"),1,0)))))</f>
        <v/>
      </c>
      <c r="T64" s="269" t="str">
        <f t="shared" si="21"/>
        <v/>
      </c>
      <c r="U64" s="271" t="str">
        <f t="shared" si="22"/>
        <v/>
      </c>
      <c r="V64" s="272" t="str">
        <f t="shared" si="23"/>
        <v/>
      </c>
      <c r="W64" s="258"/>
    </row>
    <row r="65" spans="1:23" ht="18" customHeight="1" x14ac:dyDescent="0.2">
      <c r="A65" s="139" t="s">
        <v>11</v>
      </c>
      <c r="B65" s="145">
        <v>8</v>
      </c>
      <c r="C65" s="146"/>
      <c r="D65" s="147"/>
      <c r="E65" s="148"/>
      <c r="F65" s="149"/>
      <c r="G65" s="150"/>
      <c r="H65" s="268" t="str">
        <f>IF(F65="","",IF(G65='換算レート表(レートチェック用)'!$C$8,VLOOKUP(D65,'換算レート表(レートチェック用)'!$B$9:$E$26,2,TRUE),IF(G65='換算レート表(レートチェック用)'!$D$8,VLOOKUP(D65,'換算レート表(レートチェック用)'!$B$9:$E$26,3,TRUE),IF(G65='換算レート表(レートチェック用)'!$E$8,VLOOKUP(D65,'換算レート表(レートチェック用)'!$B$9:$E$26,4,TRUE),IF(OR(G65="JPY",G65="円"),1,0)))))</f>
        <v/>
      </c>
      <c r="I65" s="239"/>
      <c r="J65" s="239"/>
      <c r="K65" s="280" t="str">
        <f>IF(I65="","",IF(J65='換算レート表(レートチェック用)'!$C$8,VLOOKUP(D65,'換算レート表(レートチェック用)'!$B$9:$E$26,2,TRUE),IF(J65='換算レート表(レートチェック用)'!$D$8,VLOOKUP(D65,'換算レート表(レートチェック用)'!$B$9:$E$26,3,TRUE),IF(J65='換算レート表(レートチェック用)'!$E$8,VLOOKUP(D65,'換算レート表(レートチェック用)'!$B$9:$E$26,4,TRUE),IF(OR(J65="JPY",J65="円"),1,0)))))</f>
        <v/>
      </c>
      <c r="L65" s="151"/>
      <c r="N65" s="274" t="str">
        <f t="shared" si="18"/>
        <v/>
      </c>
      <c r="O65" s="257"/>
      <c r="P65" s="268" t="str">
        <f>IF(F65="","",IF(G65='換算レート表(レートチェック用)'!$C$8,VLOOKUP(D65,'換算レート表(レートチェック用)'!$B$9:$E$26,2,TRUE),IF(G65='換算レート表(レートチェック用)'!$D$8,VLOOKUP(D65,'換算レート表(レートチェック用)'!$B$9:$E$26,3,TRUE),IF(G65='換算レート表(レートチェック用)'!$E$8,VLOOKUP(D65,'換算レート表(レートチェック用)'!$B$9:$E$26,4,TRUE),IF(OR(G65="JPY",G65="円"),1,0)))))</f>
        <v/>
      </c>
      <c r="Q65" s="269" t="str">
        <f t="shared" si="19"/>
        <v/>
      </c>
      <c r="R65" s="270" t="str">
        <f t="shared" si="20"/>
        <v/>
      </c>
      <c r="S65" s="268" t="str">
        <f>IF(I65="","",IF(J65='換算レート表(レートチェック用)'!$C$8,VLOOKUP(D65,'換算レート表(レートチェック用)'!$B$9:$E$26,2,TRUE),IF(J65='換算レート表(レートチェック用)'!$D$8,VLOOKUP(D65,'換算レート表(レートチェック用)'!$B$9:$E$26,3,TRUE),IF(J65='換算レート表(レートチェック用)'!$E$8,VLOOKUP(D65,'換算レート表(レートチェック用)'!$B$9:$E$26,4,TRUE),IF(OR(J65="JPY",J65="円"),1,0)))))</f>
        <v/>
      </c>
      <c r="T65" s="269" t="str">
        <f t="shared" si="21"/>
        <v/>
      </c>
      <c r="U65" s="271" t="str">
        <f t="shared" si="22"/>
        <v/>
      </c>
      <c r="V65" s="272" t="str">
        <f t="shared" si="23"/>
        <v/>
      </c>
      <c r="W65" s="258"/>
    </row>
    <row r="66" spans="1:23" ht="18" customHeight="1" x14ac:dyDescent="0.2">
      <c r="A66" s="139" t="s">
        <v>11</v>
      </c>
      <c r="B66" s="145">
        <v>9</v>
      </c>
      <c r="C66" s="146"/>
      <c r="D66" s="147"/>
      <c r="E66" s="148"/>
      <c r="F66" s="149"/>
      <c r="G66" s="150"/>
      <c r="H66" s="268" t="str">
        <f>IF(F66="","",IF(G66='換算レート表(レートチェック用)'!$C$8,VLOOKUP(D66,'換算レート表(レートチェック用)'!$B$9:$E$26,2,TRUE),IF(G66='換算レート表(レートチェック用)'!$D$8,VLOOKUP(D66,'換算レート表(レートチェック用)'!$B$9:$E$26,3,TRUE),IF(G66='換算レート表(レートチェック用)'!$E$8,VLOOKUP(D66,'換算レート表(レートチェック用)'!$B$9:$E$26,4,TRUE),IF(OR(G66="JPY",G66="円"),1,0)))))</f>
        <v/>
      </c>
      <c r="I66" s="239"/>
      <c r="J66" s="239"/>
      <c r="K66" s="280" t="str">
        <f>IF(I66="","",IF(J66='換算レート表(レートチェック用)'!$C$8,VLOOKUP(D66,'換算レート表(レートチェック用)'!$B$9:$E$26,2,TRUE),IF(J66='換算レート表(レートチェック用)'!$D$8,VLOOKUP(D66,'換算レート表(レートチェック用)'!$B$9:$E$26,3,TRUE),IF(J66='換算レート表(レートチェック用)'!$E$8,VLOOKUP(D66,'換算レート表(レートチェック用)'!$B$9:$E$26,4,TRUE),IF(OR(J66="JPY",J66="円"),1,0)))))</f>
        <v/>
      </c>
      <c r="L66" s="151"/>
      <c r="N66" s="274" t="str">
        <f t="shared" si="18"/>
        <v/>
      </c>
      <c r="O66" s="257"/>
      <c r="P66" s="268" t="str">
        <f>IF(F66="","",IF(G66='換算レート表(レートチェック用)'!$C$8,VLOOKUP(D66,'換算レート表(レートチェック用)'!$B$9:$E$26,2,TRUE),IF(G66='換算レート表(レートチェック用)'!$D$8,VLOOKUP(D66,'換算レート表(レートチェック用)'!$B$9:$E$26,3,TRUE),IF(G66='換算レート表(レートチェック用)'!$E$8,VLOOKUP(D66,'換算レート表(レートチェック用)'!$B$9:$E$26,4,TRUE),IF(OR(G66="JPY",G66="円"),1,0)))))</f>
        <v/>
      </c>
      <c r="Q66" s="269" t="str">
        <f t="shared" si="19"/>
        <v/>
      </c>
      <c r="R66" s="270" t="str">
        <f t="shared" si="20"/>
        <v/>
      </c>
      <c r="S66" s="268" t="str">
        <f>IF(I66="","",IF(J66='換算レート表(レートチェック用)'!$C$8,VLOOKUP(D66,'換算レート表(レートチェック用)'!$B$9:$E$26,2,TRUE),IF(J66='換算レート表(レートチェック用)'!$D$8,VLOOKUP(D66,'換算レート表(レートチェック用)'!$B$9:$E$26,3,TRUE),IF(J66='換算レート表(レートチェック用)'!$E$8,VLOOKUP(D66,'換算レート表(レートチェック用)'!$B$9:$E$26,4,TRUE),IF(OR(J66="JPY",J66="円"),1,0)))))</f>
        <v/>
      </c>
      <c r="T66" s="269" t="str">
        <f t="shared" si="21"/>
        <v/>
      </c>
      <c r="U66" s="271" t="str">
        <f t="shared" si="22"/>
        <v/>
      </c>
      <c r="V66" s="272" t="str">
        <f t="shared" si="23"/>
        <v/>
      </c>
      <c r="W66" s="258"/>
    </row>
    <row r="67" spans="1:23" ht="18" customHeight="1" x14ac:dyDescent="0.2">
      <c r="A67" s="139" t="s">
        <v>11</v>
      </c>
      <c r="B67" s="145">
        <v>10</v>
      </c>
      <c r="C67" s="146"/>
      <c r="D67" s="147"/>
      <c r="E67" s="148"/>
      <c r="F67" s="149"/>
      <c r="G67" s="150"/>
      <c r="H67" s="268" t="str">
        <f>IF(F67="","",IF(G67='換算レート表(レートチェック用)'!$C$8,VLOOKUP(D67,'換算レート表(レートチェック用)'!$B$9:$E$26,2,TRUE),IF(G67='換算レート表(レートチェック用)'!$D$8,VLOOKUP(D67,'換算レート表(レートチェック用)'!$B$9:$E$26,3,TRUE),IF(G67='換算レート表(レートチェック用)'!$E$8,VLOOKUP(D67,'換算レート表(レートチェック用)'!$B$9:$E$26,4,TRUE),IF(OR(G67="JPY",G67="円"),1,0)))))</f>
        <v/>
      </c>
      <c r="I67" s="239"/>
      <c r="J67" s="239"/>
      <c r="K67" s="280" t="str">
        <f>IF(I67="","",IF(J67='換算レート表(レートチェック用)'!$C$8,VLOOKUP(D67,'換算レート表(レートチェック用)'!$B$9:$E$26,2,TRUE),IF(J67='換算レート表(レートチェック用)'!$D$8,VLOOKUP(D67,'換算レート表(レートチェック用)'!$B$9:$E$26,3,TRUE),IF(J67='換算レート表(レートチェック用)'!$E$8,VLOOKUP(D67,'換算レート表(レートチェック用)'!$B$9:$E$26,4,TRUE),IF(OR(J67="JPY",J67="円"),1,0)))))</f>
        <v/>
      </c>
      <c r="L67" s="151"/>
      <c r="N67" s="274" t="str">
        <f t="shared" si="18"/>
        <v/>
      </c>
      <c r="O67" s="257"/>
      <c r="P67" s="268" t="str">
        <f>IF(F67="","",IF(G67='換算レート表(レートチェック用)'!$C$8,VLOOKUP(D67,'換算レート表(レートチェック用)'!$B$9:$E$26,2,TRUE),IF(G67='換算レート表(レートチェック用)'!$D$8,VLOOKUP(D67,'換算レート表(レートチェック用)'!$B$9:$E$26,3,TRUE),IF(G67='換算レート表(レートチェック用)'!$E$8,VLOOKUP(D67,'換算レート表(レートチェック用)'!$B$9:$E$26,4,TRUE),IF(OR(G67="JPY",G67="円"),1,0)))))</f>
        <v/>
      </c>
      <c r="Q67" s="269" t="str">
        <f t="shared" si="19"/>
        <v/>
      </c>
      <c r="R67" s="270" t="str">
        <f t="shared" si="20"/>
        <v/>
      </c>
      <c r="S67" s="268" t="str">
        <f>IF(I67="","",IF(J67='換算レート表(レートチェック用)'!$C$8,VLOOKUP(D67,'換算レート表(レートチェック用)'!$B$9:$E$26,2,TRUE),IF(J67='換算レート表(レートチェック用)'!$D$8,VLOOKUP(D67,'換算レート表(レートチェック用)'!$B$9:$E$26,3,TRUE),IF(J67='換算レート表(レートチェック用)'!$E$8,VLOOKUP(D67,'換算レート表(レートチェック用)'!$B$9:$E$26,4,TRUE),IF(OR(J67="JPY",J67="円"),1,0)))))</f>
        <v/>
      </c>
      <c r="T67" s="269" t="str">
        <f t="shared" si="21"/>
        <v/>
      </c>
      <c r="U67" s="271" t="str">
        <f t="shared" si="22"/>
        <v/>
      </c>
      <c r="V67" s="272" t="str">
        <f t="shared" si="23"/>
        <v/>
      </c>
      <c r="W67" s="258"/>
    </row>
    <row r="68" spans="1:23" ht="18" customHeight="1" x14ac:dyDescent="0.2">
      <c r="A68" s="139" t="s">
        <v>11</v>
      </c>
      <c r="B68" s="145">
        <v>11</v>
      </c>
      <c r="C68" s="146"/>
      <c r="D68" s="147"/>
      <c r="E68" s="148"/>
      <c r="F68" s="149"/>
      <c r="G68" s="150"/>
      <c r="H68" s="268" t="str">
        <f>IF(F68="","",IF(G68='換算レート表(レートチェック用)'!$C$8,VLOOKUP(D68,'換算レート表(レートチェック用)'!$B$9:$E$26,2,TRUE),IF(G68='換算レート表(レートチェック用)'!$D$8,VLOOKUP(D68,'換算レート表(レートチェック用)'!$B$9:$E$26,3,TRUE),IF(G68='換算レート表(レートチェック用)'!$E$8,VLOOKUP(D68,'換算レート表(レートチェック用)'!$B$9:$E$26,4,TRUE),IF(OR(G68="JPY",G68="円"),1,0)))))</f>
        <v/>
      </c>
      <c r="I68" s="239"/>
      <c r="J68" s="239"/>
      <c r="K68" s="280" t="str">
        <f>IF(I68="","",IF(J68='換算レート表(レートチェック用)'!$C$8,VLOOKUP(D68,'換算レート表(レートチェック用)'!$B$9:$E$26,2,TRUE),IF(J68='換算レート表(レートチェック用)'!$D$8,VLOOKUP(D68,'換算レート表(レートチェック用)'!$B$9:$E$26,3,TRUE),IF(J68='換算レート表(レートチェック用)'!$E$8,VLOOKUP(D68,'換算レート表(レートチェック用)'!$B$9:$E$26,4,TRUE),IF(OR(J68="JPY",J68="円"),1,0)))))</f>
        <v/>
      </c>
      <c r="L68" s="151"/>
      <c r="N68" s="274" t="str">
        <f t="shared" si="18"/>
        <v/>
      </c>
      <c r="O68" s="257"/>
      <c r="P68" s="268" t="str">
        <f>IF(F68="","",IF(G68='換算レート表(レートチェック用)'!$C$8,VLOOKUP(D68,'換算レート表(レートチェック用)'!$B$9:$E$26,2,TRUE),IF(G68='換算レート表(レートチェック用)'!$D$8,VLOOKUP(D68,'換算レート表(レートチェック用)'!$B$9:$E$26,3,TRUE),IF(G68='換算レート表(レートチェック用)'!$E$8,VLOOKUP(D68,'換算レート表(レートチェック用)'!$B$9:$E$26,4,TRUE),IF(OR(G68="JPY",G68="円"),1,0)))))</f>
        <v/>
      </c>
      <c r="Q68" s="269" t="str">
        <f t="shared" si="19"/>
        <v/>
      </c>
      <c r="R68" s="270" t="str">
        <f t="shared" si="20"/>
        <v/>
      </c>
      <c r="S68" s="268" t="str">
        <f>IF(I68="","",IF(J68='換算レート表(レートチェック用)'!$C$8,VLOOKUP(D68,'換算レート表(レートチェック用)'!$B$9:$E$26,2,TRUE),IF(J68='換算レート表(レートチェック用)'!$D$8,VLOOKUP(D68,'換算レート表(レートチェック用)'!$B$9:$E$26,3,TRUE),IF(J68='換算レート表(レートチェック用)'!$E$8,VLOOKUP(D68,'換算レート表(レートチェック用)'!$B$9:$E$26,4,TRUE),IF(OR(J68="JPY",J68="円"),1,0)))))</f>
        <v/>
      </c>
      <c r="T68" s="269" t="str">
        <f t="shared" si="21"/>
        <v/>
      </c>
      <c r="U68" s="271" t="str">
        <f t="shared" si="22"/>
        <v/>
      </c>
      <c r="V68" s="272" t="str">
        <f t="shared" si="23"/>
        <v/>
      </c>
      <c r="W68" s="258"/>
    </row>
    <row r="69" spans="1:23" ht="18" customHeight="1" x14ac:dyDescent="0.2">
      <c r="A69" s="139" t="s">
        <v>11</v>
      </c>
      <c r="B69" s="145">
        <v>12</v>
      </c>
      <c r="C69" s="146"/>
      <c r="D69" s="147"/>
      <c r="E69" s="148"/>
      <c r="F69" s="149"/>
      <c r="G69" s="150"/>
      <c r="H69" s="268" t="str">
        <f>IF(F69="","",IF(G69='換算レート表(レートチェック用)'!$C$8,VLOOKUP(D69,'換算レート表(レートチェック用)'!$B$9:$E$26,2,TRUE),IF(G69='換算レート表(レートチェック用)'!$D$8,VLOOKUP(D69,'換算レート表(レートチェック用)'!$B$9:$E$26,3,TRUE),IF(G69='換算レート表(レートチェック用)'!$E$8,VLOOKUP(D69,'換算レート表(レートチェック用)'!$B$9:$E$26,4,TRUE),IF(OR(G69="JPY",G69="円"),1,0)))))</f>
        <v/>
      </c>
      <c r="I69" s="239"/>
      <c r="J69" s="239"/>
      <c r="K69" s="280" t="str">
        <f>IF(I69="","",IF(J69='換算レート表(レートチェック用)'!$C$8,VLOOKUP(D69,'換算レート表(レートチェック用)'!$B$9:$E$26,2,TRUE),IF(J69='換算レート表(レートチェック用)'!$D$8,VLOOKUP(D69,'換算レート表(レートチェック用)'!$B$9:$E$26,3,TRUE),IF(J69='換算レート表(レートチェック用)'!$E$8,VLOOKUP(D69,'換算レート表(レートチェック用)'!$B$9:$E$26,4,TRUE),IF(OR(J69="JPY",J69="円"),1,0)))))</f>
        <v/>
      </c>
      <c r="L69" s="151"/>
      <c r="N69" s="274" t="str">
        <f t="shared" si="18"/>
        <v/>
      </c>
      <c r="O69" s="257"/>
      <c r="P69" s="268" t="str">
        <f>IF(F69="","",IF(G69='換算レート表(レートチェック用)'!$C$8,VLOOKUP(D69,'換算レート表(レートチェック用)'!$B$9:$E$26,2,TRUE),IF(G69='換算レート表(レートチェック用)'!$D$8,VLOOKUP(D69,'換算レート表(レートチェック用)'!$B$9:$E$26,3,TRUE),IF(G69='換算レート表(レートチェック用)'!$E$8,VLOOKUP(D69,'換算レート表(レートチェック用)'!$B$9:$E$26,4,TRUE),IF(OR(G69="JPY",G69="円"),1,0)))))</f>
        <v/>
      </c>
      <c r="Q69" s="269" t="str">
        <f t="shared" si="19"/>
        <v/>
      </c>
      <c r="R69" s="270" t="str">
        <f t="shared" si="20"/>
        <v/>
      </c>
      <c r="S69" s="268" t="str">
        <f>IF(I69="","",IF(J69='換算レート表(レートチェック用)'!$C$8,VLOOKUP(D69,'換算レート表(レートチェック用)'!$B$9:$E$26,2,TRUE),IF(J69='換算レート表(レートチェック用)'!$D$8,VLOOKUP(D69,'換算レート表(レートチェック用)'!$B$9:$E$26,3,TRUE),IF(J69='換算レート表(レートチェック用)'!$E$8,VLOOKUP(D69,'換算レート表(レートチェック用)'!$B$9:$E$26,4,TRUE),IF(OR(J69="JPY",J69="円"),1,0)))))</f>
        <v/>
      </c>
      <c r="T69" s="269" t="str">
        <f t="shared" si="21"/>
        <v/>
      </c>
      <c r="U69" s="271" t="str">
        <f t="shared" si="22"/>
        <v/>
      </c>
      <c r="V69" s="272" t="str">
        <f t="shared" si="23"/>
        <v/>
      </c>
      <c r="W69" s="258"/>
    </row>
    <row r="70" spans="1:23" ht="18" customHeight="1" x14ac:dyDescent="0.2">
      <c r="A70" s="139" t="s">
        <v>11</v>
      </c>
      <c r="B70" s="145">
        <v>13</v>
      </c>
      <c r="C70" s="146"/>
      <c r="D70" s="147"/>
      <c r="E70" s="148"/>
      <c r="F70" s="149"/>
      <c r="G70" s="150"/>
      <c r="H70" s="268" t="str">
        <f>IF(F70="","",IF(G70='換算レート表(レートチェック用)'!$C$8,VLOOKUP(D70,'換算レート表(レートチェック用)'!$B$9:$E$26,2,TRUE),IF(G70='換算レート表(レートチェック用)'!$D$8,VLOOKUP(D70,'換算レート表(レートチェック用)'!$B$9:$E$26,3,TRUE),IF(G70='換算レート表(レートチェック用)'!$E$8,VLOOKUP(D70,'換算レート表(レートチェック用)'!$B$9:$E$26,4,TRUE),IF(OR(G70="JPY",G70="円"),1,0)))))</f>
        <v/>
      </c>
      <c r="I70" s="239"/>
      <c r="J70" s="239"/>
      <c r="K70" s="280" t="str">
        <f>IF(I70="","",IF(J70='換算レート表(レートチェック用)'!$C$8,VLOOKUP(D70,'換算レート表(レートチェック用)'!$B$9:$E$26,2,TRUE),IF(J70='換算レート表(レートチェック用)'!$D$8,VLOOKUP(D70,'換算レート表(レートチェック用)'!$B$9:$E$26,3,TRUE),IF(J70='換算レート表(レートチェック用)'!$E$8,VLOOKUP(D70,'換算レート表(レートチェック用)'!$B$9:$E$26,4,TRUE),IF(OR(J70="JPY",J70="円"),1,0)))))</f>
        <v/>
      </c>
      <c r="L70" s="151"/>
      <c r="N70" s="274" t="str">
        <f t="shared" si="18"/>
        <v/>
      </c>
      <c r="O70" s="257"/>
      <c r="P70" s="268" t="str">
        <f>IF(F70="","",IF(G70='換算レート表(レートチェック用)'!$C$8,VLOOKUP(D70,'換算レート表(レートチェック用)'!$B$9:$E$26,2,TRUE),IF(G70='換算レート表(レートチェック用)'!$D$8,VLOOKUP(D70,'換算レート表(レートチェック用)'!$B$9:$E$26,3,TRUE),IF(G70='換算レート表(レートチェック用)'!$E$8,VLOOKUP(D70,'換算レート表(レートチェック用)'!$B$9:$E$26,4,TRUE),IF(OR(G70="JPY",G70="円"),1,0)))))</f>
        <v/>
      </c>
      <c r="Q70" s="269" t="str">
        <f t="shared" si="19"/>
        <v/>
      </c>
      <c r="R70" s="270" t="str">
        <f t="shared" si="20"/>
        <v/>
      </c>
      <c r="S70" s="268" t="str">
        <f>IF(I70="","",IF(J70='換算レート表(レートチェック用)'!$C$8,VLOOKUP(D70,'換算レート表(レートチェック用)'!$B$9:$E$26,2,TRUE),IF(J70='換算レート表(レートチェック用)'!$D$8,VLOOKUP(D70,'換算レート表(レートチェック用)'!$B$9:$E$26,3,TRUE),IF(J70='換算レート表(レートチェック用)'!$E$8,VLOOKUP(D70,'換算レート表(レートチェック用)'!$B$9:$E$26,4,TRUE),IF(OR(J70="JPY",J70="円"),1,0)))))</f>
        <v/>
      </c>
      <c r="T70" s="269" t="str">
        <f t="shared" si="21"/>
        <v/>
      </c>
      <c r="U70" s="271" t="str">
        <f t="shared" si="22"/>
        <v/>
      </c>
      <c r="V70" s="272" t="str">
        <f t="shared" si="23"/>
        <v/>
      </c>
      <c r="W70" s="258"/>
    </row>
    <row r="71" spans="1:23" ht="18" customHeight="1" x14ac:dyDescent="0.2">
      <c r="A71" s="139" t="s">
        <v>11</v>
      </c>
      <c r="B71" s="145">
        <v>14</v>
      </c>
      <c r="C71" s="146"/>
      <c r="D71" s="147"/>
      <c r="E71" s="148"/>
      <c r="F71" s="149"/>
      <c r="G71" s="150"/>
      <c r="H71" s="268" t="str">
        <f>IF(F71="","",IF(G71='換算レート表(レートチェック用)'!$C$8,VLOOKUP(D71,'換算レート表(レートチェック用)'!$B$9:$E$26,2,TRUE),IF(G71='換算レート表(レートチェック用)'!$D$8,VLOOKUP(D71,'換算レート表(レートチェック用)'!$B$9:$E$26,3,TRUE),IF(G71='換算レート表(レートチェック用)'!$E$8,VLOOKUP(D71,'換算レート表(レートチェック用)'!$B$9:$E$26,4,TRUE),IF(OR(G71="JPY",G71="円"),1,0)))))</f>
        <v/>
      </c>
      <c r="I71" s="239"/>
      <c r="J71" s="239"/>
      <c r="K71" s="280" t="str">
        <f>IF(I71="","",IF(J71='換算レート表(レートチェック用)'!$C$8,VLOOKUP(D71,'換算レート表(レートチェック用)'!$B$9:$E$26,2,TRUE),IF(J71='換算レート表(レートチェック用)'!$D$8,VLOOKUP(D71,'換算レート表(レートチェック用)'!$B$9:$E$26,3,TRUE),IF(J71='換算レート表(レートチェック用)'!$E$8,VLOOKUP(D71,'換算レート表(レートチェック用)'!$B$9:$E$26,4,TRUE),IF(OR(J71="JPY",J71="円"),1,0)))))</f>
        <v/>
      </c>
      <c r="L71" s="151"/>
      <c r="N71" s="274" t="str">
        <f t="shared" si="18"/>
        <v/>
      </c>
      <c r="O71" s="257"/>
      <c r="P71" s="268" t="str">
        <f>IF(F71="","",IF(G71='換算レート表(レートチェック用)'!$C$8,VLOOKUP(D71,'換算レート表(レートチェック用)'!$B$9:$E$26,2,TRUE),IF(G71='換算レート表(レートチェック用)'!$D$8,VLOOKUP(D71,'換算レート表(レートチェック用)'!$B$9:$E$26,3,TRUE),IF(G71='換算レート表(レートチェック用)'!$E$8,VLOOKUP(D71,'換算レート表(レートチェック用)'!$B$9:$E$26,4,TRUE),IF(OR(G71="JPY",G71="円"),1,0)))))</f>
        <v/>
      </c>
      <c r="Q71" s="269" t="str">
        <f t="shared" si="19"/>
        <v/>
      </c>
      <c r="R71" s="270" t="str">
        <f t="shared" si="20"/>
        <v/>
      </c>
      <c r="S71" s="268" t="str">
        <f>IF(I71="","",IF(J71='換算レート表(レートチェック用)'!$C$8,VLOOKUP(D71,'換算レート表(レートチェック用)'!$B$9:$E$26,2,TRUE),IF(J71='換算レート表(レートチェック用)'!$D$8,VLOOKUP(D71,'換算レート表(レートチェック用)'!$B$9:$E$26,3,TRUE),IF(J71='換算レート表(レートチェック用)'!$E$8,VLOOKUP(D71,'換算レート表(レートチェック用)'!$B$9:$E$26,4,TRUE),IF(OR(J71="JPY",J71="円"),1,0)))))</f>
        <v/>
      </c>
      <c r="T71" s="269" t="str">
        <f t="shared" si="21"/>
        <v/>
      </c>
      <c r="U71" s="271" t="str">
        <f t="shared" si="22"/>
        <v/>
      </c>
      <c r="V71" s="272" t="str">
        <f t="shared" si="23"/>
        <v/>
      </c>
      <c r="W71" s="258"/>
    </row>
    <row r="72" spans="1:23" ht="18" customHeight="1" x14ac:dyDescent="0.2">
      <c r="A72" s="139" t="s">
        <v>11</v>
      </c>
      <c r="B72" s="145">
        <v>15</v>
      </c>
      <c r="C72" s="146"/>
      <c r="D72" s="147"/>
      <c r="E72" s="148"/>
      <c r="F72" s="149"/>
      <c r="G72" s="150"/>
      <c r="H72" s="268" t="str">
        <f>IF(F72="","",IF(G72='換算レート表(レートチェック用)'!$C$8,VLOOKUP(D72,'換算レート表(レートチェック用)'!$B$9:$E$26,2,TRUE),IF(G72='換算レート表(レートチェック用)'!$D$8,VLOOKUP(D72,'換算レート表(レートチェック用)'!$B$9:$E$26,3,TRUE),IF(G72='換算レート表(レートチェック用)'!$E$8,VLOOKUP(D72,'換算レート表(レートチェック用)'!$B$9:$E$26,4,TRUE),IF(OR(G72="JPY",G72="円"),1,0)))))</f>
        <v/>
      </c>
      <c r="I72" s="239"/>
      <c r="J72" s="239"/>
      <c r="K72" s="280" t="str">
        <f>IF(I72="","",IF(J72='換算レート表(レートチェック用)'!$C$8,VLOOKUP(D72,'換算レート表(レートチェック用)'!$B$9:$E$26,2,TRUE),IF(J72='換算レート表(レートチェック用)'!$D$8,VLOOKUP(D72,'換算レート表(レートチェック用)'!$B$9:$E$26,3,TRUE),IF(J72='換算レート表(レートチェック用)'!$E$8,VLOOKUP(D72,'換算レート表(レートチェック用)'!$B$9:$E$26,4,TRUE),IF(OR(J72="JPY",J72="円"),1,0)))))</f>
        <v/>
      </c>
      <c r="L72" s="151"/>
      <c r="N72" s="274" t="str">
        <f t="shared" si="18"/>
        <v/>
      </c>
      <c r="O72" s="257"/>
      <c r="P72" s="268" t="str">
        <f>IF(F72="","",IF(G72='換算レート表(レートチェック用)'!$C$8,VLOOKUP(D72,'換算レート表(レートチェック用)'!$B$9:$E$26,2,TRUE),IF(G72='換算レート表(レートチェック用)'!$D$8,VLOOKUP(D72,'換算レート表(レートチェック用)'!$B$9:$E$26,3,TRUE),IF(G72='換算レート表(レートチェック用)'!$E$8,VLOOKUP(D72,'換算レート表(レートチェック用)'!$B$9:$E$26,4,TRUE),IF(OR(G72="JPY",G72="円"),1,0)))))</f>
        <v/>
      </c>
      <c r="Q72" s="269" t="str">
        <f t="shared" si="19"/>
        <v/>
      </c>
      <c r="R72" s="270" t="str">
        <f t="shared" si="20"/>
        <v/>
      </c>
      <c r="S72" s="268" t="str">
        <f>IF(I72="","",IF(J72='換算レート表(レートチェック用)'!$C$8,VLOOKUP(D72,'換算レート表(レートチェック用)'!$B$9:$E$26,2,TRUE),IF(J72='換算レート表(レートチェック用)'!$D$8,VLOOKUP(D72,'換算レート表(レートチェック用)'!$B$9:$E$26,3,TRUE),IF(J72='換算レート表(レートチェック用)'!$E$8,VLOOKUP(D72,'換算レート表(レートチェック用)'!$B$9:$E$26,4,TRUE),IF(OR(J72="JPY",J72="円"),1,0)))))</f>
        <v/>
      </c>
      <c r="T72" s="269" t="str">
        <f t="shared" si="21"/>
        <v/>
      </c>
      <c r="U72" s="271" t="str">
        <f t="shared" si="22"/>
        <v/>
      </c>
      <c r="V72" s="272" t="str">
        <f t="shared" si="23"/>
        <v/>
      </c>
      <c r="W72" s="258"/>
    </row>
    <row r="73" spans="1:23" ht="18" customHeight="1" x14ac:dyDescent="0.2">
      <c r="A73" s="139" t="s">
        <v>11</v>
      </c>
      <c r="B73" s="145">
        <v>16</v>
      </c>
      <c r="C73" s="146"/>
      <c r="D73" s="147"/>
      <c r="E73" s="148"/>
      <c r="F73" s="149"/>
      <c r="G73" s="150"/>
      <c r="H73" s="268" t="str">
        <f>IF(F73="","",IF(G73='換算レート表(レートチェック用)'!$C$8,VLOOKUP(D73,'換算レート表(レートチェック用)'!$B$9:$E$26,2,TRUE),IF(G73='換算レート表(レートチェック用)'!$D$8,VLOOKUP(D73,'換算レート表(レートチェック用)'!$B$9:$E$26,3,TRUE),IF(G73='換算レート表(レートチェック用)'!$E$8,VLOOKUP(D73,'換算レート表(レートチェック用)'!$B$9:$E$26,4,TRUE),IF(OR(G73="JPY",G73="円"),1,0)))))</f>
        <v/>
      </c>
      <c r="I73" s="239"/>
      <c r="J73" s="239"/>
      <c r="K73" s="280" t="str">
        <f>IF(I73="","",IF(J73='換算レート表(レートチェック用)'!$C$8,VLOOKUP(D73,'換算レート表(レートチェック用)'!$B$9:$E$26,2,TRUE),IF(J73='換算レート表(レートチェック用)'!$D$8,VLOOKUP(D73,'換算レート表(レートチェック用)'!$B$9:$E$26,3,TRUE),IF(J73='換算レート表(レートチェック用)'!$E$8,VLOOKUP(D73,'換算レート表(レートチェック用)'!$B$9:$E$26,4,TRUE),IF(OR(J73="JPY",J73="円"),1,0)))))</f>
        <v/>
      </c>
      <c r="L73" s="151"/>
      <c r="N73" s="274" t="str">
        <f t="shared" si="18"/>
        <v/>
      </c>
      <c r="O73" s="257"/>
      <c r="P73" s="268" t="str">
        <f>IF(F73="","",IF(G73='換算レート表(レートチェック用)'!$C$8,VLOOKUP(D73,'換算レート表(レートチェック用)'!$B$9:$E$26,2,TRUE),IF(G73='換算レート表(レートチェック用)'!$D$8,VLOOKUP(D73,'換算レート表(レートチェック用)'!$B$9:$E$26,3,TRUE),IF(G73='換算レート表(レートチェック用)'!$E$8,VLOOKUP(D73,'換算レート表(レートチェック用)'!$B$9:$E$26,4,TRUE),IF(OR(G73="JPY",G73="円"),1,0)))))</f>
        <v/>
      </c>
      <c r="Q73" s="269" t="str">
        <f t="shared" si="19"/>
        <v/>
      </c>
      <c r="R73" s="270" t="str">
        <f t="shared" si="20"/>
        <v/>
      </c>
      <c r="S73" s="268" t="str">
        <f>IF(I73="","",IF(J73='換算レート表(レートチェック用)'!$C$8,VLOOKUP(D73,'換算レート表(レートチェック用)'!$B$9:$E$26,2,TRUE),IF(J73='換算レート表(レートチェック用)'!$D$8,VLOOKUP(D73,'換算レート表(レートチェック用)'!$B$9:$E$26,3,TRUE),IF(J73='換算レート表(レートチェック用)'!$E$8,VLOOKUP(D73,'換算レート表(レートチェック用)'!$B$9:$E$26,4,TRUE),IF(OR(J73="JPY",J73="円"),1,0)))))</f>
        <v/>
      </c>
      <c r="T73" s="269" t="str">
        <f t="shared" si="21"/>
        <v/>
      </c>
      <c r="U73" s="271" t="str">
        <f t="shared" si="22"/>
        <v/>
      </c>
      <c r="V73" s="272" t="str">
        <f t="shared" si="23"/>
        <v/>
      </c>
      <c r="W73" s="258"/>
    </row>
    <row r="74" spans="1:23" ht="18" customHeight="1" x14ac:dyDescent="0.2">
      <c r="A74" s="139" t="s">
        <v>11</v>
      </c>
      <c r="B74" s="145">
        <v>17</v>
      </c>
      <c r="C74" s="146"/>
      <c r="D74" s="147"/>
      <c r="E74" s="148"/>
      <c r="F74" s="149"/>
      <c r="G74" s="150"/>
      <c r="H74" s="268" t="str">
        <f>IF(F74="","",IF(G74='換算レート表(レートチェック用)'!$C$8,VLOOKUP(D74,'換算レート表(レートチェック用)'!$B$9:$E$26,2,TRUE),IF(G74='換算レート表(レートチェック用)'!$D$8,VLOOKUP(D74,'換算レート表(レートチェック用)'!$B$9:$E$26,3,TRUE),IF(G74='換算レート表(レートチェック用)'!$E$8,VLOOKUP(D74,'換算レート表(レートチェック用)'!$B$9:$E$26,4,TRUE),IF(OR(G74="JPY",G74="円"),1,0)))))</f>
        <v/>
      </c>
      <c r="I74" s="239"/>
      <c r="J74" s="239"/>
      <c r="K74" s="280" t="str">
        <f>IF(I74="","",IF(J74='換算レート表(レートチェック用)'!$C$8,VLOOKUP(D74,'換算レート表(レートチェック用)'!$B$9:$E$26,2,TRUE),IF(J74='換算レート表(レートチェック用)'!$D$8,VLOOKUP(D74,'換算レート表(レートチェック用)'!$B$9:$E$26,3,TRUE),IF(J74='換算レート表(レートチェック用)'!$E$8,VLOOKUP(D74,'換算レート表(レートチェック用)'!$B$9:$E$26,4,TRUE),IF(OR(J74="JPY",J74="円"),1,0)))))</f>
        <v/>
      </c>
      <c r="L74" s="151"/>
      <c r="N74" s="274" t="str">
        <f t="shared" si="18"/>
        <v/>
      </c>
      <c r="O74" s="257"/>
      <c r="P74" s="268" t="str">
        <f>IF(F74="","",IF(G74='換算レート表(レートチェック用)'!$C$8,VLOOKUP(D74,'換算レート表(レートチェック用)'!$B$9:$E$26,2,TRUE),IF(G74='換算レート表(レートチェック用)'!$D$8,VLOOKUP(D74,'換算レート表(レートチェック用)'!$B$9:$E$26,3,TRUE),IF(G74='換算レート表(レートチェック用)'!$E$8,VLOOKUP(D74,'換算レート表(レートチェック用)'!$B$9:$E$26,4,TRUE),IF(OR(G74="JPY",G74="円"),1,0)))))</f>
        <v/>
      </c>
      <c r="Q74" s="269" t="str">
        <f t="shared" si="19"/>
        <v/>
      </c>
      <c r="R74" s="270" t="str">
        <f t="shared" si="20"/>
        <v/>
      </c>
      <c r="S74" s="268" t="str">
        <f>IF(I74="","",IF(J74='換算レート表(レートチェック用)'!$C$8,VLOOKUP(D74,'換算レート表(レートチェック用)'!$B$9:$E$26,2,TRUE),IF(J74='換算レート表(レートチェック用)'!$D$8,VLOOKUP(D74,'換算レート表(レートチェック用)'!$B$9:$E$26,3,TRUE),IF(J74='換算レート表(レートチェック用)'!$E$8,VLOOKUP(D74,'換算レート表(レートチェック用)'!$B$9:$E$26,4,TRUE),IF(OR(J74="JPY",J74="円"),1,0)))))</f>
        <v/>
      </c>
      <c r="T74" s="269" t="str">
        <f t="shared" si="21"/>
        <v/>
      </c>
      <c r="U74" s="271" t="str">
        <f t="shared" si="22"/>
        <v/>
      </c>
      <c r="V74" s="272" t="str">
        <f t="shared" si="23"/>
        <v/>
      </c>
      <c r="W74" s="258"/>
    </row>
    <row r="75" spans="1:23" ht="18" customHeight="1" x14ac:dyDescent="0.2">
      <c r="A75" s="139" t="s">
        <v>11</v>
      </c>
      <c r="B75" s="145">
        <v>18</v>
      </c>
      <c r="C75" s="146"/>
      <c r="D75" s="147"/>
      <c r="E75" s="148"/>
      <c r="F75" s="149"/>
      <c r="G75" s="150"/>
      <c r="H75" s="268" t="str">
        <f>IF(F75="","",IF(G75='換算レート表(レートチェック用)'!$C$8,VLOOKUP(D75,'換算レート表(レートチェック用)'!$B$9:$E$26,2,TRUE),IF(G75='換算レート表(レートチェック用)'!$D$8,VLOOKUP(D75,'換算レート表(レートチェック用)'!$B$9:$E$26,3,TRUE),IF(G75='換算レート表(レートチェック用)'!$E$8,VLOOKUP(D75,'換算レート表(レートチェック用)'!$B$9:$E$26,4,TRUE),IF(OR(G75="JPY",G75="円"),1,0)))))</f>
        <v/>
      </c>
      <c r="I75" s="239"/>
      <c r="J75" s="239"/>
      <c r="K75" s="280" t="str">
        <f>IF(I75="","",IF(J75='換算レート表(レートチェック用)'!$C$8,VLOOKUP(D75,'換算レート表(レートチェック用)'!$B$9:$E$26,2,TRUE),IF(J75='換算レート表(レートチェック用)'!$D$8,VLOOKUP(D75,'換算レート表(レートチェック用)'!$B$9:$E$26,3,TRUE),IF(J75='換算レート表(レートチェック用)'!$E$8,VLOOKUP(D75,'換算レート表(レートチェック用)'!$B$9:$E$26,4,TRUE),IF(OR(J75="JPY",J75="円"),1,0)))))</f>
        <v/>
      </c>
      <c r="L75" s="151"/>
      <c r="N75" s="274" t="str">
        <f t="shared" si="18"/>
        <v/>
      </c>
      <c r="O75" s="257"/>
      <c r="P75" s="268" t="str">
        <f>IF(F75="","",IF(G75='換算レート表(レートチェック用)'!$C$8,VLOOKUP(D75,'換算レート表(レートチェック用)'!$B$9:$E$26,2,TRUE),IF(G75='換算レート表(レートチェック用)'!$D$8,VLOOKUP(D75,'換算レート表(レートチェック用)'!$B$9:$E$26,3,TRUE),IF(G75='換算レート表(レートチェック用)'!$E$8,VLOOKUP(D75,'換算レート表(レートチェック用)'!$B$9:$E$26,4,TRUE),IF(OR(G75="JPY",G75="円"),1,0)))))</f>
        <v/>
      </c>
      <c r="Q75" s="269" t="str">
        <f t="shared" si="19"/>
        <v/>
      </c>
      <c r="R75" s="270" t="str">
        <f t="shared" si="20"/>
        <v/>
      </c>
      <c r="S75" s="268" t="str">
        <f>IF(I75="","",IF(J75='換算レート表(レートチェック用)'!$C$8,VLOOKUP(D75,'換算レート表(レートチェック用)'!$B$9:$E$26,2,TRUE),IF(J75='換算レート表(レートチェック用)'!$D$8,VLOOKUP(D75,'換算レート表(レートチェック用)'!$B$9:$E$26,3,TRUE),IF(J75='換算レート表(レートチェック用)'!$E$8,VLOOKUP(D75,'換算レート表(レートチェック用)'!$B$9:$E$26,4,TRUE),IF(OR(J75="JPY",J75="円"),1,0)))))</f>
        <v/>
      </c>
      <c r="T75" s="269" t="str">
        <f t="shared" si="21"/>
        <v/>
      </c>
      <c r="U75" s="271" t="str">
        <f t="shared" si="22"/>
        <v/>
      </c>
      <c r="V75" s="272" t="str">
        <f t="shared" si="23"/>
        <v/>
      </c>
      <c r="W75" s="258"/>
    </row>
    <row r="76" spans="1:23" ht="18" customHeight="1" x14ac:dyDescent="0.2">
      <c r="A76" s="139" t="s">
        <v>11</v>
      </c>
      <c r="B76" s="145">
        <v>19</v>
      </c>
      <c r="C76" s="146"/>
      <c r="D76" s="147"/>
      <c r="E76" s="148"/>
      <c r="F76" s="149"/>
      <c r="G76" s="150"/>
      <c r="H76" s="268" t="str">
        <f>IF(F76="","",IF(G76='換算レート表(レートチェック用)'!$C$8,VLOOKUP(D76,'換算レート表(レートチェック用)'!$B$9:$E$26,2,TRUE),IF(G76='換算レート表(レートチェック用)'!$D$8,VLOOKUP(D76,'換算レート表(レートチェック用)'!$B$9:$E$26,3,TRUE),IF(G76='換算レート表(レートチェック用)'!$E$8,VLOOKUP(D76,'換算レート表(レートチェック用)'!$B$9:$E$26,4,TRUE),IF(OR(G76="JPY",G76="円"),1,0)))))</f>
        <v/>
      </c>
      <c r="I76" s="239"/>
      <c r="J76" s="239"/>
      <c r="K76" s="280" t="str">
        <f>IF(I76="","",IF(J76='換算レート表(レートチェック用)'!$C$8,VLOOKUP(D76,'換算レート表(レートチェック用)'!$B$9:$E$26,2,TRUE),IF(J76='換算レート表(レートチェック用)'!$D$8,VLOOKUP(D76,'換算レート表(レートチェック用)'!$B$9:$E$26,3,TRUE),IF(J76='換算レート表(レートチェック用)'!$E$8,VLOOKUP(D76,'換算レート表(レートチェック用)'!$B$9:$E$26,4,TRUE),IF(OR(J76="JPY",J76="円"),1,0)))))</f>
        <v/>
      </c>
      <c r="L76" s="151"/>
      <c r="N76" s="274" t="str">
        <f t="shared" si="18"/>
        <v/>
      </c>
      <c r="O76" s="257"/>
      <c r="P76" s="268" t="str">
        <f>IF(F76="","",IF(G76='換算レート表(レートチェック用)'!$C$8,VLOOKUP(D76,'換算レート表(レートチェック用)'!$B$9:$E$26,2,TRUE),IF(G76='換算レート表(レートチェック用)'!$D$8,VLOOKUP(D76,'換算レート表(レートチェック用)'!$B$9:$E$26,3,TRUE),IF(G76='換算レート表(レートチェック用)'!$E$8,VLOOKUP(D76,'換算レート表(レートチェック用)'!$B$9:$E$26,4,TRUE),IF(OR(G76="JPY",G76="円"),1,0)))))</f>
        <v/>
      </c>
      <c r="Q76" s="269" t="str">
        <f t="shared" si="19"/>
        <v/>
      </c>
      <c r="R76" s="270" t="str">
        <f t="shared" si="20"/>
        <v/>
      </c>
      <c r="S76" s="268" t="str">
        <f>IF(I76="","",IF(J76='換算レート表(レートチェック用)'!$C$8,VLOOKUP(D76,'換算レート表(レートチェック用)'!$B$9:$E$26,2,TRUE),IF(J76='換算レート表(レートチェック用)'!$D$8,VLOOKUP(D76,'換算レート表(レートチェック用)'!$B$9:$E$26,3,TRUE),IF(J76='換算レート表(レートチェック用)'!$E$8,VLOOKUP(D76,'換算レート表(レートチェック用)'!$B$9:$E$26,4,TRUE),IF(OR(J76="JPY",J76="円"),1,0)))))</f>
        <v/>
      </c>
      <c r="T76" s="269" t="str">
        <f t="shared" si="21"/>
        <v/>
      </c>
      <c r="U76" s="271" t="str">
        <f t="shared" si="22"/>
        <v/>
      </c>
      <c r="V76" s="272" t="str">
        <f t="shared" si="23"/>
        <v/>
      </c>
      <c r="W76" s="258"/>
    </row>
    <row r="77" spans="1:23" ht="18" customHeight="1" x14ac:dyDescent="0.2">
      <c r="A77" s="139" t="s">
        <v>11</v>
      </c>
      <c r="B77" s="145">
        <v>20</v>
      </c>
      <c r="C77" s="141"/>
      <c r="D77" s="233">
        <v>44953</v>
      </c>
      <c r="E77" s="142"/>
      <c r="F77" s="264">
        <v>500</v>
      </c>
      <c r="G77" s="267" t="s">
        <v>269</v>
      </c>
      <c r="H77" s="268">
        <f>IF(F77="","",IF(G77='換算レート表(レートチェック用)'!$C$8,VLOOKUP(D77,'換算レート表(レートチェック用)'!$B$9:$E$26,2,TRUE),IF(G77='換算レート表(レートチェック用)'!$D$8,VLOOKUP(D77,'換算レート表(レートチェック用)'!$B$9:$E$26,3,TRUE),IF(G77='換算レート表(レートチェック用)'!$E$8,VLOOKUP(D77,'換算レート表(レートチェック用)'!$B$9:$E$26,4,TRUE),IF(OR(G77="JPY",G77="円"),1,0)))))</f>
        <v>620.91999999999996</v>
      </c>
      <c r="I77" s="254">
        <f>ROUNDDOWN(F77/H77,2)</f>
        <v>0.8</v>
      </c>
      <c r="J77" s="252" t="s">
        <v>256</v>
      </c>
      <c r="K77" s="280">
        <f>IF(I77="","",IF(J77='換算レート表(レートチェック用)'!$C$8,VLOOKUP(D77,'換算レート表(レートチェック用)'!$B$9:$E$26,2,TRUE),IF(J77='換算レート表(レートチェック用)'!$D$8,VLOOKUP(D77,'換算レート表(レートチェック用)'!$B$9:$E$26,3,TRUE),IF(J77='換算レート表(レートチェック用)'!$E$8,VLOOKUP(D77,'換算レート表(レートチェック用)'!$B$9:$E$26,4,TRUE),IF(OR(J77="JPY",J77="円"),1,0)))))</f>
        <v>130.72999999999999</v>
      </c>
      <c r="L77" s="265">
        <f>ROUNDDOWN(I77*K77,0)</f>
        <v>104</v>
      </c>
      <c r="N77" s="274" t="str">
        <f t="shared" si="18"/>
        <v>○</v>
      </c>
      <c r="O77" s="257"/>
      <c r="P77" s="268">
        <f>IF(F77="","",IF(G77='換算レート表(レートチェック用)'!$C$8,VLOOKUP(D77,'換算レート表(レートチェック用)'!$B$9:$E$26,2,TRUE),IF(G77='換算レート表(レートチェック用)'!$D$8,VLOOKUP(D77,'換算レート表(レートチェック用)'!$B$9:$E$26,3,TRUE),IF(G77='換算レート表(レートチェック用)'!$E$8,VLOOKUP(D77,'換算レート表(レートチェック用)'!$B$9:$E$26,4,TRUE),IF(OR(G77="JPY",G77="円"),1,0)))))</f>
        <v>620.91999999999996</v>
      </c>
      <c r="Q77" s="269" t="str">
        <f t="shared" si="19"/>
        <v>〇</v>
      </c>
      <c r="R77" s="270">
        <f t="shared" si="20"/>
        <v>0.8</v>
      </c>
      <c r="S77" s="268">
        <f>IF(I77="","",IF(J77='換算レート表(レートチェック用)'!$C$8,VLOOKUP(D77,'換算レート表(レートチェック用)'!$B$9:$E$26,2,TRUE),IF(J77='換算レート表(レートチェック用)'!$D$8,VLOOKUP(D77,'換算レート表(レートチェック用)'!$B$9:$E$26,3,TRUE),IF(J77='換算レート表(レートチェック用)'!$E$8,VLOOKUP(D77,'換算レート表(レートチェック用)'!$B$9:$E$26,4,TRUE),IF(OR(J77="JPY",J77="円"),1,0)))))</f>
        <v>130.72999999999999</v>
      </c>
      <c r="T77" s="269" t="str">
        <f t="shared" si="21"/>
        <v>〇</v>
      </c>
      <c r="U77" s="271">
        <f t="shared" si="22"/>
        <v>104</v>
      </c>
      <c r="V77" s="272">
        <f t="shared" si="23"/>
        <v>0</v>
      </c>
      <c r="W77" s="258"/>
    </row>
    <row r="78" spans="1:23" ht="18" customHeight="1" thickBot="1" x14ac:dyDescent="0.25">
      <c r="A78" s="336" t="s">
        <v>222</v>
      </c>
      <c r="B78" s="337"/>
      <c r="C78" s="337"/>
      <c r="D78" s="337"/>
      <c r="E78" s="337"/>
      <c r="F78" s="337"/>
      <c r="G78" s="337"/>
      <c r="H78" s="337"/>
      <c r="I78" s="337"/>
      <c r="J78" s="337"/>
      <c r="K78" s="337"/>
      <c r="L78" s="174">
        <f>SUM(L58:L77)</f>
        <v>208</v>
      </c>
      <c r="N78" s="127"/>
    </row>
    <row r="79" spans="1:23" ht="18" customHeight="1" thickTop="1" x14ac:dyDescent="0.2">
      <c r="C79" s="127"/>
      <c r="D79" s="127"/>
      <c r="E79" s="153"/>
      <c r="F79" s="154"/>
      <c r="G79" s="155"/>
      <c r="H79" s="144"/>
      <c r="I79" s="144"/>
      <c r="J79" s="144"/>
      <c r="K79" s="144"/>
      <c r="L79" s="154"/>
      <c r="N79" s="127"/>
    </row>
    <row r="80" spans="1:23" ht="18" customHeight="1" x14ac:dyDescent="0.2">
      <c r="A80" s="165" t="s">
        <v>45</v>
      </c>
      <c r="B80" s="166" t="s">
        <v>223</v>
      </c>
      <c r="C80" s="166"/>
      <c r="D80" s="166"/>
      <c r="E80" s="166"/>
      <c r="F80" s="167"/>
      <c r="G80" s="167"/>
      <c r="H80" s="167"/>
      <c r="I80" s="167"/>
      <c r="J80" s="167"/>
      <c r="K80" s="167"/>
      <c r="L80" s="168"/>
      <c r="N80" s="127"/>
    </row>
    <row r="81" spans="1:23" s="138" customFormat="1" ht="36" customHeight="1" x14ac:dyDescent="0.2">
      <c r="A81" s="134" t="s">
        <v>9</v>
      </c>
      <c r="B81" s="135" t="s">
        <v>0</v>
      </c>
      <c r="C81" s="135" t="s">
        <v>1</v>
      </c>
      <c r="D81" s="135" t="s">
        <v>5</v>
      </c>
      <c r="E81" s="135" t="s">
        <v>2</v>
      </c>
      <c r="F81" s="136" t="s">
        <v>19</v>
      </c>
      <c r="G81" s="135" t="s">
        <v>75</v>
      </c>
      <c r="H81" s="135" t="s">
        <v>74</v>
      </c>
      <c r="I81" s="136" t="s">
        <v>19</v>
      </c>
      <c r="J81" s="135" t="s">
        <v>257</v>
      </c>
      <c r="K81" s="135" t="s">
        <v>259</v>
      </c>
      <c r="L81" s="137" t="s">
        <v>46</v>
      </c>
      <c r="N81" s="235" t="s">
        <v>249</v>
      </c>
      <c r="O81" s="137" t="s">
        <v>250</v>
      </c>
      <c r="P81" s="135" t="s">
        <v>258</v>
      </c>
      <c r="Q81" s="135" t="s">
        <v>260</v>
      </c>
      <c r="R81" s="135" t="s">
        <v>262</v>
      </c>
      <c r="S81" s="135" t="s">
        <v>259</v>
      </c>
      <c r="T81" s="135" t="s">
        <v>260</v>
      </c>
      <c r="U81" s="211" t="s">
        <v>263</v>
      </c>
      <c r="V81" s="211" t="s">
        <v>264</v>
      </c>
      <c r="W81" s="137" t="s">
        <v>250</v>
      </c>
    </row>
    <row r="82" spans="1:23" ht="18" customHeight="1" x14ac:dyDescent="0.2">
      <c r="A82" s="139" t="s">
        <v>11</v>
      </c>
      <c r="B82" s="140">
        <v>1</v>
      </c>
      <c r="C82" s="141"/>
      <c r="D82" s="233">
        <v>44953</v>
      </c>
      <c r="E82" s="142"/>
      <c r="F82" s="264">
        <v>500</v>
      </c>
      <c r="G82" s="267" t="s">
        <v>269</v>
      </c>
      <c r="H82" s="268">
        <f>IF(F82="","",IF(G82='換算レート表(レートチェック用)'!$C$8,VLOOKUP(D82,'換算レート表(レートチェック用)'!$B$9:$E$26,2,TRUE),IF(G82='換算レート表(レートチェック用)'!$D$8,VLOOKUP(D82,'換算レート表(レートチェック用)'!$B$9:$E$26,3,TRUE),IF(G82='換算レート表(レートチェック用)'!$E$8,VLOOKUP(D82,'換算レート表(レートチェック用)'!$B$9:$E$26,4,TRUE),IF(OR(G82="JPY",G82="円"),1,0)))))</f>
        <v>620.91999999999996</v>
      </c>
      <c r="I82" s="254">
        <f>ROUNDDOWN(F82/H82,2)</f>
        <v>0.8</v>
      </c>
      <c r="J82" s="252" t="s">
        <v>256</v>
      </c>
      <c r="K82" s="280">
        <f>IF(I82="","",IF(J82='換算レート表(レートチェック用)'!$C$8,VLOOKUP(D82,'換算レート表(レートチェック用)'!$B$9:$E$26,2,TRUE),IF(J82='換算レート表(レートチェック用)'!$D$8,VLOOKUP(D82,'換算レート表(レートチェック用)'!$B$9:$E$26,3,TRUE),IF(J82='換算レート表(レートチェック用)'!$E$8,VLOOKUP(D82,'換算レート表(レートチェック用)'!$B$9:$E$26,4,TRUE),IF(OR(J82="JPY",J82="円"),1,0)))))</f>
        <v>130.72999999999999</v>
      </c>
      <c r="L82" s="265">
        <f>ROUNDDOWN(I82*K82,0)</f>
        <v>104</v>
      </c>
      <c r="M82" s="144"/>
      <c r="N82" s="274" t="str">
        <f t="shared" ref="N82:N101" si="24">IF(D82="","",IF(AND($O$6&lt;=D82,$O$7&gt;=D82),"○","×"))</f>
        <v>○</v>
      </c>
      <c r="O82" s="257"/>
      <c r="P82" s="268">
        <f>IF(F82="","",IF(G82='換算レート表(レートチェック用)'!$C$8,VLOOKUP(D82,'換算レート表(レートチェック用)'!$B$9:$E$26,2,TRUE),IF(G82='換算レート表(レートチェック用)'!$D$8,VLOOKUP(D82,'換算レート表(レートチェック用)'!$B$9:$E$26,3,TRUE),IF(G82='換算レート表(レートチェック用)'!$E$8,VLOOKUP(D82,'換算レート表(レートチェック用)'!$B$9:$E$26,4,TRUE),IF(OR(G82="JPY",G82="円"),1,0)))))</f>
        <v>620.91999999999996</v>
      </c>
      <c r="Q82" s="269" t="str">
        <f t="shared" ref="Q82:Q101" si="25">IF(F82="","",IF(H82=P82,"〇","×"))</f>
        <v>〇</v>
      </c>
      <c r="R82" s="270">
        <f t="shared" ref="R82:R101" si="26">IF(I82="","",ROUNDDOWN(F82/P82,2))</f>
        <v>0.8</v>
      </c>
      <c r="S82" s="268">
        <f>IF(I82="","",IF(J82='換算レート表(レートチェック用)'!$C$8,VLOOKUP(D82,'換算レート表(レートチェック用)'!$B$9:$E$26,2,TRUE),IF(J82='換算レート表(レートチェック用)'!$D$8,VLOOKUP(D82,'換算レート表(レートチェック用)'!$B$9:$E$26,3,TRUE),IF(J82='換算レート表(レートチェック用)'!$E$8,VLOOKUP(D82,'換算レート表(レートチェック用)'!$B$9:$E$26,4,TRUE),IF(OR(J82="JPY",J82="円"),1,0)))))</f>
        <v>130.72999999999999</v>
      </c>
      <c r="T82" s="269" t="str">
        <f t="shared" ref="T82:T101" si="27">IF(I82="","",IF(K82=S82,"〇","×"))</f>
        <v>〇</v>
      </c>
      <c r="U82" s="271">
        <f t="shared" ref="U82:U101" si="28">IF(F82="","",IF(I82="",ROUNDDOWN(F82*P82,0),ROUNDDOWN(R82*S82,0)))</f>
        <v>104</v>
      </c>
      <c r="V82" s="272">
        <f t="shared" ref="V82:V101" si="29">IF(F82="","",L82-U82)</f>
        <v>0</v>
      </c>
      <c r="W82" s="258"/>
    </row>
    <row r="83" spans="1:23" ht="18" customHeight="1" x14ac:dyDescent="0.2">
      <c r="A83" s="139" t="s">
        <v>11</v>
      </c>
      <c r="B83" s="145">
        <v>2</v>
      </c>
      <c r="C83" s="146"/>
      <c r="D83" s="147"/>
      <c r="E83" s="148"/>
      <c r="F83" s="149"/>
      <c r="G83" s="150"/>
      <c r="H83" s="268" t="str">
        <f>IF(F83="","",IF(G83='換算レート表(レートチェック用)'!$C$8,VLOOKUP(D83,'換算レート表(レートチェック用)'!$B$9:$E$26,2,TRUE),IF(G83='換算レート表(レートチェック用)'!$D$8,VLOOKUP(D83,'換算レート表(レートチェック用)'!$B$9:$E$26,3,TRUE),IF(G83='換算レート表(レートチェック用)'!$E$8,VLOOKUP(D83,'換算レート表(レートチェック用)'!$B$9:$E$26,4,TRUE),IF(OR(G83="JPY",G83="円"),1,0)))))</f>
        <v/>
      </c>
      <c r="I83" s="239"/>
      <c r="J83" s="239"/>
      <c r="K83" s="280" t="str">
        <f>IF(I83="","",IF(J83='換算レート表(レートチェック用)'!$C$8,VLOOKUP(D83,'換算レート表(レートチェック用)'!$B$9:$E$26,2,TRUE),IF(J83='換算レート表(レートチェック用)'!$D$8,VLOOKUP(D83,'換算レート表(レートチェック用)'!$B$9:$E$26,3,TRUE),IF(J83='換算レート表(レートチェック用)'!$E$8,VLOOKUP(D83,'換算レート表(レートチェック用)'!$B$9:$E$26,4,TRUE),IF(OR(J83="JPY",J83="円"),1,0)))))</f>
        <v/>
      </c>
      <c r="L83" s="151"/>
      <c r="M83" s="144"/>
      <c r="N83" s="274" t="str">
        <f t="shared" si="24"/>
        <v/>
      </c>
      <c r="O83" s="257"/>
      <c r="P83" s="268" t="str">
        <f>IF(F83="","",IF(G83='換算レート表(レートチェック用)'!$C$8,VLOOKUP(D83,'換算レート表(レートチェック用)'!$B$9:$E$26,2,TRUE),IF(G83='換算レート表(レートチェック用)'!$D$8,VLOOKUP(D83,'換算レート表(レートチェック用)'!$B$9:$E$26,3,TRUE),IF(G83='換算レート表(レートチェック用)'!$E$8,VLOOKUP(D83,'換算レート表(レートチェック用)'!$B$9:$E$26,4,TRUE),IF(OR(G83="JPY",G83="円"),1,0)))))</f>
        <v/>
      </c>
      <c r="Q83" s="269" t="str">
        <f t="shared" si="25"/>
        <v/>
      </c>
      <c r="R83" s="270" t="str">
        <f t="shared" si="26"/>
        <v/>
      </c>
      <c r="S83" s="268" t="str">
        <f>IF(I83="","",IF(J83='換算レート表(レートチェック用)'!$C$8,VLOOKUP(D83,'換算レート表(レートチェック用)'!$B$9:$E$26,2,TRUE),IF(J83='換算レート表(レートチェック用)'!$D$8,VLOOKUP(D83,'換算レート表(レートチェック用)'!$B$9:$E$26,3,TRUE),IF(J83='換算レート表(レートチェック用)'!$E$8,VLOOKUP(D83,'換算レート表(レートチェック用)'!$B$9:$E$26,4,TRUE),IF(OR(J83="JPY",J83="円"),1,0)))))</f>
        <v/>
      </c>
      <c r="T83" s="269" t="str">
        <f t="shared" si="27"/>
        <v/>
      </c>
      <c r="U83" s="271" t="str">
        <f t="shared" si="28"/>
        <v/>
      </c>
      <c r="V83" s="272" t="str">
        <f t="shared" si="29"/>
        <v/>
      </c>
      <c r="W83" s="258"/>
    </row>
    <row r="84" spans="1:23" ht="18" customHeight="1" x14ac:dyDescent="0.2">
      <c r="A84" s="139" t="s">
        <v>11</v>
      </c>
      <c r="B84" s="145">
        <v>3</v>
      </c>
      <c r="C84" s="146"/>
      <c r="D84" s="147"/>
      <c r="E84" s="148"/>
      <c r="F84" s="149"/>
      <c r="G84" s="150"/>
      <c r="H84" s="268" t="str">
        <f>IF(F84="","",IF(G84='換算レート表(レートチェック用)'!$C$8,VLOOKUP(D84,'換算レート表(レートチェック用)'!$B$9:$E$26,2,TRUE),IF(G84='換算レート表(レートチェック用)'!$D$8,VLOOKUP(D84,'換算レート表(レートチェック用)'!$B$9:$E$26,3,TRUE),IF(G84='換算レート表(レートチェック用)'!$E$8,VLOOKUP(D84,'換算レート表(レートチェック用)'!$B$9:$E$26,4,TRUE),IF(OR(G84="JPY",G84="円"),1,0)))))</f>
        <v/>
      </c>
      <c r="I84" s="239"/>
      <c r="J84" s="239"/>
      <c r="K84" s="280" t="str">
        <f>IF(I84="","",IF(J84='換算レート表(レートチェック用)'!$C$8,VLOOKUP(D84,'換算レート表(レートチェック用)'!$B$9:$E$26,2,TRUE),IF(J84='換算レート表(レートチェック用)'!$D$8,VLOOKUP(D84,'換算レート表(レートチェック用)'!$B$9:$E$26,3,TRUE),IF(J84='換算レート表(レートチェック用)'!$E$8,VLOOKUP(D84,'換算レート表(レートチェック用)'!$B$9:$E$26,4,TRUE),IF(OR(J84="JPY",J84="円"),1,0)))))</f>
        <v/>
      </c>
      <c r="L84" s="151"/>
      <c r="M84" s="144"/>
      <c r="N84" s="274" t="str">
        <f t="shared" si="24"/>
        <v/>
      </c>
      <c r="O84" s="257"/>
      <c r="P84" s="268" t="str">
        <f>IF(F84="","",IF(G84='換算レート表(レートチェック用)'!$C$8,VLOOKUP(D84,'換算レート表(レートチェック用)'!$B$9:$E$26,2,TRUE),IF(G84='換算レート表(レートチェック用)'!$D$8,VLOOKUP(D84,'換算レート表(レートチェック用)'!$B$9:$E$26,3,TRUE),IF(G84='換算レート表(レートチェック用)'!$E$8,VLOOKUP(D84,'換算レート表(レートチェック用)'!$B$9:$E$26,4,TRUE),IF(OR(G84="JPY",G84="円"),1,0)))))</f>
        <v/>
      </c>
      <c r="Q84" s="269" t="str">
        <f t="shared" si="25"/>
        <v/>
      </c>
      <c r="R84" s="270" t="str">
        <f t="shared" si="26"/>
        <v/>
      </c>
      <c r="S84" s="268" t="str">
        <f>IF(I84="","",IF(J84='換算レート表(レートチェック用)'!$C$8,VLOOKUP(D84,'換算レート表(レートチェック用)'!$B$9:$E$26,2,TRUE),IF(J84='換算レート表(レートチェック用)'!$D$8,VLOOKUP(D84,'換算レート表(レートチェック用)'!$B$9:$E$26,3,TRUE),IF(J84='換算レート表(レートチェック用)'!$E$8,VLOOKUP(D84,'換算レート表(レートチェック用)'!$B$9:$E$26,4,TRUE),IF(OR(J84="JPY",J84="円"),1,0)))))</f>
        <v/>
      </c>
      <c r="T84" s="269" t="str">
        <f t="shared" si="27"/>
        <v/>
      </c>
      <c r="U84" s="271" t="str">
        <f t="shared" si="28"/>
        <v/>
      </c>
      <c r="V84" s="272" t="str">
        <f t="shared" si="29"/>
        <v/>
      </c>
      <c r="W84" s="258"/>
    </row>
    <row r="85" spans="1:23" ht="18" customHeight="1" x14ac:dyDescent="0.2">
      <c r="A85" s="139" t="s">
        <v>11</v>
      </c>
      <c r="B85" s="145">
        <v>4</v>
      </c>
      <c r="C85" s="146"/>
      <c r="D85" s="147"/>
      <c r="E85" s="152"/>
      <c r="F85" s="149"/>
      <c r="G85" s="150"/>
      <c r="H85" s="268" t="str">
        <f>IF(F85="","",IF(G85='換算レート表(レートチェック用)'!$C$8,VLOOKUP(D85,'換算レート表(レートチェック用)'!$B$9:$E$26,2,TRUE),IF(G85='換算レート表(レートチェック用)'!$D$8,VLOOKUP(D85,'換算レート表(レートチェック用)'!$B$9:$E$26,3,TRUE),IF(G85='換算レート表(レートチェック用)'!$E$8,VLOOKUP(D85,'換算レート表(レートチェック用)'!$B$9:$E$26,4,TRUE),IF(OR(G85="JPY",G85="円"),1,0)))))</f>
        <v/>
      </c>
      <c r="I85" s="239"/>
      <c r="J85" s="239"/>
      <c r="K85" s="280" t="str">
        <f>IF(I85="","",IF(J85='換算レート表(レートチェック用)'!$C$8,VLOOKUP(D85,'換算レート表(レートチェック用)'!$B$9:$E$26,2,TRUE),IF(J85='換算レート表(レートチェック用)'!$D$8,VLOOKUP(D85,'換算レート表(レートチェック用)'!$B$9:$E$26,3,TRUE),IF(J85='換算レート表(レートチェック用)'!$E$8,VLOOKUP(D85,'換算レート表(レートチェック用)'!$B$9:$E$26,4,TRUE),IF(OR(J85="JPY",J85="円"),1,0)))))</f>
        <v/>
      </c>
      <c r="L85" s="151"/>
      <c r="M85" s="144"/>
      <c r="N85" s="274" t="str">
        <f t="shared" si="24"/>
        <v/>
      </c>
      <c r="O85" s="257"/>
      <c r="P85" s="268" t="str">
        <f>IF(F85="","",IF(G85='換算レート表(レートチェック用)'!$C$8,VLOOKUP(D85,'換算レート表(レートチェック用)'!$B$9:$E$26,2,TRUE),IF(G85='換算レート表(レートチェック用)'!$D$8,VLOOKUP(D85,'換算レート表(レートチェック用)'!$B$9:$E$26,3,TRUE),IF(G85='換算レート表(レートチェック用)'!$E$8,VLOOKUP(D85,'換算レート表(レートチェック用)'!$B$9:$E$26,4,TRUE),IF(OR(G85="JPY",G85="円"),1,0)))))</f>
        <v/>
      </c>
      <c r="Q85" s="269" t="str">
        <f t="shared" si="25"/>
        <v/>
      </c>
      <c r="R85" s="270" t="str">
        <f t="shared" si="26"/>
        <v/>
      </c>
      <c r="S85" s="268" t="str">
        <f>IF(I85="","",IF(J85='換算レート表(レートチェック用)'!$C$8,VLOOKUP(D85,'換算レート表(レートチェック用)'!$B$9:$E$26,2,TRUE),IF(J85='換算レート表(レートチェック用)'!$D$8,VLOOKUP(D85,'換算レート表(レートチェック用)'!$B$9:$E$26,3,TRUE),IF(J85='換算レート表(レートチェック用)'!$E$8,VLOOKUP(D85,'換算レート表(レートチェック用)'!$B$9:$E$26,4,TRUE),IF(OR(J85="JPY",J85="円"),1,0)))))</f>
        <v/>
      </c>
      <c r="T85" s="269" t="str">
        <f t="shared" si="27"/>
        <v/>
      </c>
      <c r="U85" s="271" t="str">
        <f t="shared" si="28"/>
        <v/>
      </c>
      <c r="V85" s="272" t="str">
        <f t="shared" si="29"/>
        <v/>
      </c>
      <c r="W85" s="258"/>
    </row>
    <row r="86" spans="1:23" ht="18" customHeight="1" x14ac:dyDescent="0.2">
      <c r="A86" s="139" t="s">
        <v>11</v>
      </c>
      <c r="B86" s="145">
        <v>5</v>
      </c>
      <c r="C86" s="146"/>
      <c r="D86" s="147"/>
      <c r="E86" s="148"/>
      <c r="F86" s="149"/>
      <c r="G86" s="150"/>
      <c r="H86" s="268" t="str">
        <f>IF(F86="","",IF(G86='換算レート表(レートチェック用)'!$C$8,VLOOKUP(D86,'換算レート表(レートチェック用)'!$B$9:$E$26,2,TRUE),IF(G86='換算レート表(レートチェック用)'!$D$8,VLOOKUP(D86,'換算レート表(レートチェック用)'!$B$9:$E$26,3,TRUE),IF(G86='換算レート表(レートチェック用)'!$E$8,VLOOKUP(D86,'換算レート表(レートチェック用)'!$B$9:$E$26,4,TRUE),IF(OR(G86="JPY",G86="円"),1,0)))))</f>
        <v/>
      </c>
      <c r="I86" s="239"/>
      <c r="J86" s="239"/>
      <c r="K86" s="280" t="str">
        <f>IF(I86="","",IF(J86='換算レート表(レートチェック用)'!$C$8,VLOOKUP(D86,'換算レート表(レートチェック用)'!$B$9:$E$26,2,TRUE),IF(J86='換算レート表(レートチェック用)'!$D$8,VLOOKUP(D86,'換算レート表(レートチェック用)'!$B$9:$E$26,3,TRUE),IF(J86='換算レート表(レートチェック用)'!$E$8,VLOOKUP(D86,'換算レート表(レートチェック用)'!$B$9:$E$26,4,TRUE),IF(OR(J86="JPY",J86="円"),1,0)))))</f>
        <v/>
      </c>
      <c r="L86" s="151"/>
      <c r="M86" s="144"/>
      <c r="N86" s="274" t="str">
        <f t="shared" si="24"/>
        <v/>
      </c>
      <c r="O86" s="257"/>
      <c r="P86" s="268" t="str">
        <f>IF(F86="","",IF(G86='換算レート表(レートチェック用)'!$C$8,VLOOKUP(D86,'換算レート表(レートチェック用)'!$B$9:$E$26,2,TRUE),IF(G86='換算レート表(レートチェック用)'!$D$8,VLOOKUP(D86,'換算レート表(レートチェック用)'!$B$9:$E$26,3,TRUE),IF(G86='換算レート表(レートチェック用)'!$E$8,VLOOKUP(D86,'換算レート表(レートチェック用)'!$B$9:$E$26,4,TRUE),IF(OR(G86="JPY",G86="円"),1,0)))))</f>
        <v/>
      </c>
      <c r="Q86" s="269" t="str">
        <f t="shared" si="25"/>
        <v/>
      </c>
      <c r="R86" s="270" t="str">
        <f t="shared" si="26"/>
        <v/>
      </c>
      <c r="S86" s="268" t="str">
        <f>IF(I86="","",IF(J86='換算レート表(レートチェック用)'!$C$8,VLOOKUP(D86,'換算レート表(レートチェック用)'!$B$9:$E$26,2,TRUE),IF(J86='換算レート表(レートチェック用)'!$D$8,VLOOKUP(D86,'換算レート表(レートチェック用)'!$B$9:$E$26,3,TRUE),IF(J86='換算レート表(レートチェック用)'!$E$8,VLOOKUP(D86,'換算レート表(レートチェック用)'!$B$9:$E$26,4,TRUE),IF(OR(J86="JPY",J86="円"),1,0)))))</f>
        <v/>
      </c>
      <c r="T86" s="269" t="str">
        <f t="shared" si="27"/>
        <v/>
      </c>
      <c r="U86" s="271" t="str">
        <f t="shared" si="28"/>
        <v/>
      </c>
      <c r="V86" s="272" t="str">
        <f t="shared" si="29"/>
        <v/>
      </c>
      <c r="W86" s="258"/>
    </row>
    <row r="87" spans="1:23" ht="18" customHeight="1" x14ac:dyDescent="0.2">
      <c r="A87" s="139" t="s">
        <v>11</v>
      </c>
      <c r="B87" s="145">
        <v>6</v>
      </c>
      <c r="C87" s="146"/>
      <c r="D87" s="147"/>
      <c r="E87" s="148"/>
      <c r="F87" s="149"/>
      <c r="G87" s="150"/>
      <c r="H87" s="268" t="str">
        <f>IF(F87="","",IF(G87='換算レート表(レートチェック用)'!$C$8,VLOOKUP(D87,'換算レート表(レートチェック用)'!$B$9:$E$26,2,TRUE),IF(G87='換算レート表(レートチェック用)'!$D$8,VLOOKUP(D87,'換算レート表(レートチェック用)'!$B$9:$E$26,3,TRUE),IF(G87='換算レート表(レートチェック用)'!$E$8,VLOOKUP(D87,'換算レート表(レートチェック用)'!$B$9:$E$26,4,TRUE),IF(OR(G87="JPY",G87="円"),1,0)))))</f>
        <v/>
      </c>
      <c r="I87" s="239"/>
      <c r="J87" s="239"/>
      <c r="K87" s="280" t="str">
        <f>IF(I87="","",IF(J87='換算レート表(レートチェック用)'!$C$8,VLOOKUP(D87,'換算レート表(レートチェック用)'!$B$9:$E$26,2,TRUE),IF(J87='換算レート表(レートチェック用)'!$D$8,VLOOKUP(D87,'換算レート表(レートチェック用)'!$B$9:$E$26,3,TRUE),IF(J87='換算レート表(レートチェック用)'!$E$8,VLOOKUP(D87,'換算レート表(レートチェック用)'!$B$9:$E$26,4,TRUE),IF(OR(J87="JPY",J87="円"),1,0)))))</f>
        <v/>
      </c>
      <c r="L87" s="151"/>
      <c r="N87" s="274" t="str">
        <f t="shared" si="24"/>
        <v/>
      </c>
      <c r="O87" s="257"/>
      <c r="P87" s="268" t="str">
        <f>IF(F87="","",IF(G87='換算レート表(レートチェック用)'!$C$8,VLOOKUP(D87,'換算レート表(レートチェック用)'!$B$9:$E$26,2,TRUE),IF(G87='換算レート表(レートチェック用)'!$D$8,VLOOKUP(D87,'換算レート表(レートチェック用)'!$B$9:$E$26,3,TRUE),IF(G87='換算レート表(レートチェック用)'!$E$8,VLOOKUP(D87,'換算レート表(レートチェック用)'!$B$9:$E$26,4,TRUE),IF(OR(G87="JPY",G87="円"),1,0)))))</f>
        <v/>
      </c>
      <c r="Q87" s="269" t="str">
        <f t="shared" si="25"/>
        <v/>
      </c>
      <c r="R87" s="270" t="str">
        <f t="shared" si="26"/>
        <v/>
      </c>
      <c r="S87" s="268" t="str">
        <f>IF(I87="","",IF(J87='換算レート表(レートチェック用)'!$C$8,VLOOKUP(D87,'換算レート表(レートチェック用)'!$B$9:$E$26,2,TRUE),IF(J87='換算レート表(レートチェック用)'!$D$8,VLOOKUP(D87,'換算レート表(レートチェック用)'!$B$9:$E$26,3,TRUE),IF(J87='換算レート表(レートチェック用)'!$E$8,VLOOKUP(D87,'換算レート表(レートチェック用)'!$B$9:$E$26,4,TRUE),IF(OR(J87="JPY",J87="円"),1,0)))))</f>
        <v/>
      </c>
      <c r="T87" s="269" t="str">
        <f t="shared" si="27"/>
        <v/>
      </c>
      <c r="U87" s="271" t="str">
        <f t="shared" si="28"/>
        <v/>
      </c>
      <c r="V87" s="272" t="str">
        <f t="shared" si="29"/>
        <v/>
      </c>
      <c r="W87" s="258"/>
    </row>
    <row r="88" spans="1:23" ht="18" customHeight="1" x14ac:dyDescent="0.2">
      <c r="A88" s="139" t="s">
        <v>11</v>
      </c>
      <c r="B88" s="145">
        <v>7</v>
      </c>
      <c r="C88" s="146"/>
      <c r="D88" s="147"/>
      <c r="E88" s="148"/>
      <c r="F88" s="149"/>
      <c r="G88" s="150"/>
      <c r="H88" s="268" t="str">
        <f>IF(F88="","",IF(G88='換算レート表(レートチェック用)'!$C$8,VLOOKUP(D88,'換算レート表(レートチェック用)'!$B$9:$E$26,2,TRUE),IF(G88='換算レート表(レートチェック用)'!$D$8,VLOOKUP(D88,'換算レート表(レートチェック用)'!$B$9:$E$26,3,TRUE),IF(G88='換算レート表(レートチェック用)'!$E$8,VLOOKUP(D88,'換算レート表(レートチェック用)'!$B$9:$E$26,4,TRUE),IF(OR(G88="JPY",G88="円"),1,0)))))</f>
        <v/>
      </c>
      <c r="I88" s="239"/>
      <c r="J88" s="239"/>
      <c r="K88" s="280" t="str">
        <f>IF(I88="","",IF(J88='換算レート表(レートチェック用)'!$C$8,VLOOKUP(D88,'換算レート表(レートチェック用)'!$B$9:$E$26,2,TRUE),IF(J88='換算レート表(レートチェック用)'!$D$8,VLOOKUP(D88,'換算レート表(レートチェック用)'!$B$9:$E$26,3,TRUE),IF(J88='換算レート表(レートチェック用)'!$E$8,VLOOKUP(D88,'換算レート表(レートチェック用)'!$B$9:$E$26,4,TRUE),IF(OR(J88="JPY",J88="円"),1,0)))))</f>
        <v/>
      </c>
      <c r="L88" s="151"/>
      <c r="N88" s="274" t="str">
        <f t="shared" si="24"/>
        <v/>
      </c>
      <c r="O88" s="257"/>
      <c r="P88" s="268" t="str">
        <f>IF(F88="","",IF(G88='換算レート表(レートチェック用)'!$C$8,VLOOKUP(D88,'換算レート表(レートチェック用)'!$B$9:$E$26,2,TRUE),IF(G88='換算レート表(レートチェック用)'!$D$8,VLOOKUP(D88,'換算レート表(レートチェック用)'!$B$9:$E$26,3,TRUE),IF(G88='換算レート表(レートチェック用)'!$E$8,VLOOKUP(D88,'換算レート表(レートチェック用)'!$B$9:$E$26,4,TRUE),IF(OR(G88="JPY",G88="円"),1,0)))))</f>
        <v/>
      </c>
      <c r="Q88" s="269" t="str">
        <f t="shared" si="25"/>
        <v/>
      </c>
      <c r="R88" s="270" t="str">
        <f t="shared" si="26"/>
        <v/>
      </c>
      <c r="S88" s="268" t="str">
        <f>IF(I88="","",IF(J88='換算レート表(レートチェック用)'!$C$8,VLOOKUP(D88,'換算レート表(レートチェック用)'!$B$9:$E$26,2,TRUE),IF(J88='換算レート表(レートチェック用)'!$D$8,VLOOKUP(D88,'換算レート表(レートチェック用)'!$B$9:$E$26,3,TRUE),IF(J88='換算レート表(レートチェック用)'!$E$8,VLOOKUP(D88,'換算レート表(レートチェック用)'!$B$9:$E$26,4,TRUE),IF(OR(J88="JPY",J88="円"),1,0)))))</f>
        <v/>
      </c>
      <c r="T88" s="269" t="str">
        <f t="shared" si="27"/>
        <v/>
      </c>
      <c r="U88" s="271" t="str">
        <f t="shared" si="28"/>
        <v/>
      </c>
      <c r="V88" s="272" t="str">
        <f t="shared" si="29"/>
        <v/>
      </c>
      <c r="W88" s="258"/>
    </row>
    <row r="89" spans="1:23" ht="18" customHeight="1" x14ac:dyDescent="0.2">
      <c r="A89" s="139" t="s">
        <v>11</v>
      </c>
      <c r="B89" s="145">
        <v>8</v>
      </c>
      <c r="C89" s="146"/>
      <c r="D89" s="147"/>
      <c r="E89" s="148"/>
      <c r="F89" s="149"/>
      <c r="G89" s="150"/>
      <c r="H89" s="268" t="str">
        <f>IF(F89="","",IF(G89='換算レート表(レートチェック用)'!$C$8,VLOOKUP(D89,'換算レート表(レートチェック用)'!$B$9:$E$26,2,TRUE),IF(G89='換算レート表(レートチェック用)'!$D$8,VLOOKUP(D89,'換算レート表(レートチェック用)'!$B$9:$E$26,3,TRUE),IF(G89='換算レート表(レートチェック用)'!$E$8,VLOOKUP(D89,'換算レート表(レートチェック用)'!$B$9:$E$26,4,TRUE),IF(OR(G89="JPY",G89="円"),1,0)))))</f>
        <v/>
      </c>
      <c r="I89" s="239"/>
      <c r="J89" s="239"/>
      <c r="K89" s="280" t="str">
        <f>IF(I89="","",IF(J89='換算レート表(レートチェック用)'!$C$8,VLOOKUP(D89,'換算レート表(レートチェック用)'!$B$9:$E$26,2,TRUE),IF(J89='換算レート表(レートチェック用)'!$D$8,VLOOKUP(D89,'換算レート表(レートチェック用)'!$B$9:$E$26,3,TRUE),IF(J89='換算レート表(レートチェック用)'!$E$8,VLOOKUP(D89,'換算レート表(レートチェック用)'!$B$9:$E$26,4,TRUE),IF(OR(J89="JPY",J89="円"),1,0)))))</f>
        <v/>
      </c>
      <c r="L89" s="151"/>
      <c r="N89" s="274" t="str">
        <f t="shared" si="24"/>
        <v/>
      </c>
      <c r="O89" s="257"/>
      <c r="P89" s="268" t="str">
        <f>IF(F89="","",IF(G89='換算レート表(レートチェック用)'!$C$8,VLOOKUP(D89,'換算レート表(レートチェック用)'!$B$9:$E$26,2,TRUE),IF(G89='換算レート表(レートチェック用)'!$D$8,VLOOKUP(D89,'換算レート表(レートチェック用)'!$B$9:$E$26,3,TRUE),IF(G89='換算レート表(レートチェック用)'!$E$8,VLOOKUP(D89,'換算レート表(レートチェック用)'!$B$9:$E$26,4,TRUE),IF(OR(G89="JPY",G89="円"),1,0)))))</f>
        <v/>
      </c>
      <c r="Q89" s="269" t="str">
        <f t="shared" si="25"/>
        <v/>
      </c>
      <c r="R89" s="270" t="str">
        <f t="shared" si="26"/>
        <v/>
      </c>
      <c r="S89" s="268" t="str">
        <f>IF(I89="","",IF(J89='換算レート表(レートチェック用)'!$C$8,VLOOKUP(D89,'換算レート表(レートチェック用)'!$B$9:$E$26,2,TRUE),IF(J89='換算レート表(レートチェック用)'!$D$8,VLOOKUP(D89,'換算レート表(レートチェック用)'!$B$9:$E$26,3,TRUE),IF(J89='換算レート表(レートチェック用)'!$E$8,VLOOKUP(D89,'換算レート表(レートチェック用)'!$B$9:$E$26,4,TRUE),IF(OR(J89="JPY",J89="円"),1,0)))))</f>
        <v/>
      </c>
      <c r="T89" s="269" t="str">
        <f t="shared" si="27"/>
        <v/>
      </c>
      <c r="U89" s="271" t="str">
        <f t="shared" si="28"/>
        <v/>
      </c>
      <c r="V89" s="272" t="str">
        <f t="shared" si="29"/>
        <v/>
      </c>
      <c r="W89" s="258"/>
    </row>
    <row r="90" spans="1:23" ht="18" customHeight="1" x14ac:dyDescent="0.2">
      <c r="A90" s="139" t="s">
        <v>11</v>
      </c>
      <c r="B90" s="145">
        <v>9</v>
      </c>
      <c r="C90" s="146"/>
      <c r="D90" s="147"/>
      <c r="E90" s="148"/>
      <c r="F90" s="149"/>
      <c r="G90" s="150"/>
      <c r="H90" s="268" t="str">
        <f>IF(F90="","",IF(G90='換算レート表(レートチェック用)'!$C$8,VLOOKUP(D90,'換算レート表(レートチェック用)'!$B$9:$E$26,2,TRUE),IF(G90='換算レート表(レートチェック用)'!$D$8,VLOOKUP(D90,'換算レート表(レートチェック用)'!$B$9:$E$26,3,TRUE),IF(G90='換算レート表(レートチェック用)'!$E$8,VLOOKUP(D90,'換算レート表(レートチェック用)'!$B$9:$E$26,4,TRUE),IF(OR(G90="JPY",G90="円"),1,0)))))</f>
        <v/>
      </c>
      <c r="I90" s="239"/>
      <c r="J90" s="239"/>
      <c r="K90" s="280" t="str">
        <f>IF(I90="","",IF(J90='換算レート表(レートチェック用)'!$C$8,VLOOKUP(D90,'換算レート表(レートチェック用)'!$B$9:$E$26,2,TRUE),IF(J90='換算レート表(レートチェック用)'!$D$8,VLOOKUP(D90,'換算レート表(レートチェック用)'!$B$9:$E$26,3,TRUE),IF(J90='換算レート表(レートチェック用)'!$E$8,VLOOKUP(D90,'換算レート表(レートチェック用)'!$B$9:$E$26,4,TRUE),IF(OR(J90="JPY",J90="円"),1,0)))))</f>
        <v/>
      </c>
      <c r="L90" s="151"/>
      <c r="N90" s="274" t="str">
        <f t="shared" si="24"/>
        <v/>
      </c>
      <c r="O90" s="257"/>
      <c r="P90" s="268" t="str">
        <f>IF(F90="","",IF(G90='換算レート表(レートチェック用)'!$C$8,VLOOKUP(D90,'換算レート表(レートチェック用)'!$B$9:$E$26,2,TRUE),IF(G90='換算レート表(レートチェック用)'!$D$8,VLOOKUP(D90,'換算レート表(レートチェック用)'!$B$9:$E$26,3,TRUE),IF(G90='換算レート表(レートチェック用)'!$E$8,VLOOKUP(D90,'換算レート表(レートチェック用)'!$B$9:$E$26,4,TRUE),IF(OR(G90="JPY",G90="円"),1,0)))))</f>
        <v/>
      </c>
      <c r="Q90" s="269" t="str">
        <f t="shared" si="25"/>
        <v/>
      </c>
      <c r="R90" s="270" t="str">
        <f t="shared" si="26"/>
        <v/>
      </c>
      <c r="S90" s="268" t="str">
        <f>IF(I90="","",IF(J90='換算レート表(レートチェック用)'!$C$8,VLOOKUP(D90,'換算レート表(レートチェック用)'!$B$9:$E$26,2,TRUE),IF(J90='換算レート表(レートチェック用)'!$D$8,VLOOKUP(D90,'換算レート表(レートチェック用)'!$B$9:$E$26,3,TRUE),IF(J90='換算レート表(レートチェック用)'!$E$8,VLOOKUP(D90,'換算レート表(レートチェック用)'!$B$9:$E$26,4,TRUE),IF(OR(J90="JPY",J90="円"),1,0)))))</f>
        <v/>
      </c>
      <c r="T90" s="269" t="str">
        <f t="shared" si="27"/>
        <v/>
      </c>
      <c r="U90" s="271" t="str">
        <f t="shared" si="28"/>
        <v/>
      </c>
      <c r="V90" s="272" t="str">
        <f t="shared" si="29"/>
        <v/>
      </c>
      <c r="W90" s="258"/>
    </row>
    <row r="91" spans="1:23" ht="18" customHeight="1" x14ac:dyDescent="0.2">
      <c r="A91" s="139" t="s">
        <v>11</v>
      </c>
      <c r="B91" s="145">
        <v>10</v>
      </c>
      <c r="C91" s="146"/>
      <c r="D91" s="147"/>
      <c r="E91" s="148"/>
      <c r="F91" s="149"/>
      <c r="G91" s="150"/>
      <c r="H91" s="268" t="str">
        <f>IF(F91="","",IF(G91='換算レート表(レートチェック用)'!$C$8,VLOOKUP(D91,'換算レート表(レートチェック用)'!$B$9:$E$26,2,TRUE),IF(G91='換算レート表(レートチェック用)'!$D$8,VLOOKUP(D91,'換算レート表(レートチェック用)'!$B$9:$E$26,3,TRUE),IF(G91='換算レート表(レートチェック用)'!$E$8,VLOOKUP(D91,'換算レート表(レートチェック用)'!$B$9:$E$26,4,TRUE),IF(OR(G91="JPY",G91="円"),1,0)))))</f>
        <v/>
      </c>
      <c r="I91" s="239"/>
      <c r="J91" s="239"/>
      <c r="K91" s="280" t="str">
        <f>IF(I91="","",IF(J91='換算レート表(レートチェック用)'!$C$8,VLOOKUP(D91,'換算レート表(レートチェック用)'!$B$9:$E$26,2,TRUE),IF(J91='換算レート表(レートチェック用)'!$D$8,VLOOKUP(D91,'換算レート表(レートチェック用)'!$B$9:$E$26,3,TRUE),IF(J91='換算レート表(レートチェック用)'!$E$8,VLOOKUP(D91,'換算レート表(レートチェック用)'!$B$9:$E$26,4,TRUE),IF(OR(J91="JPY",J91="円"),1,0)))))</f>
        <v/>
      </c>
      <c r="L91" s="151"/>
      <c r="N91" s="274" t="str">
        <f t="shared" si="24"/>
        <v/>
      </c>
      <c r="O91" s="257"/>
      <c r="P91" s="268" t="str">
        <f>IF(F91="","",IF(G91='換算レート表(レートチェック用)'!$C$8,VLOOKUP(D91,'換算レート表(レートチェック用)'!$B$9:$E$26,2,TRUE),IF(G91='換算レート表(レートチェック用)'!$D$8,VLOOKUP(D91,'換算レート表(レートチェック用)'!$B$9:$E$26,3,TRUE),IF(G91='換算レート表(レートチェック用)'!$E$8,VLOOKUP(D91,'換算レート表(レートチェック用)'!$B$9:$E$26,4,TRUE),IF(OR(G91="JPY",G91="円"),1,0)))))</f>
        <v/>
      </c>
      <c r="Q91" s="269" t="str">
        <f t="shared" si="25"/>
        <v/>
      </c>
      <c r="R91" s="270" t="str">
        <f t="shared" si="26"/>
        <v/>
      </c>
      <c r="S91" s="268" t="str">
        <f>IF(I91="","",IF(J91='換算レート表(レートチェック用)'!$C$8,VLOOKUP(D91,'換算レート表(レートチェック用)'!$B$9:$E$26,2,TRUE),IF(J91='換算レート表(レートチェック用)'!$D$8,VLOOKUP(D91,'換算レート表(レートチェック用)'!$B$9:$E$26,3,TRUE),IF(J91='換算レート表(レートチェック用)'!$E$8,VLOOKUP(D91,'換算レート表(レートチェック用)'!$B$9:$E$26,4,TRUE),IF(OR(J91="JPY",J91="円"),1,0)))))</f>
        <v/>
      </c>
      <c r="T91" s="269" t="str">
        <f t="shared" si="27"/>
        <v/>
      </c>
      <c r="U91" s="271" t="str">
        <f t="shared" si="28"/>
        <v/>
      </c>
      <c r="V91" s="272" t="str">
        <f t="shared" si="29"/>
        <v/>
      </c>
      <c r="W91" s="258"/>
    </row>
    <row r="92" spans="1:23" ht="18" customHeight="1" x14ac:dyDescent="0.2">
      <c r="A92" s="139" t="s">
        <v>11</v>
      </c>
      <c r="B92" s="145">
        <v>11</v>
      </c>
      <c r="C92" s="146"/>
      <c r="D92" s="147"/>
      <c r="E92" s="148"/>
      <c r="F92" s="149"/>
      <c r="G92" s="150"/>
      <c r="H92" s="268" t="str">
        <f>IF(F92="","",IF(G92='換算レート表(レートチェック用)'!$C$8,VLOOKUP(D92,'換算レート表(レートチェック用)'!$B$9:$E$26,2,TRUE),IF(G92='換算レート表(レートチェック用)'!$D$8,VLOOKUP(D92,'換算レート表(レートチェック用)'!$B$9:$E$26,3,TRUE),IF(G92='換算レート表(レートチェック用)'!$E$8,VLOOKUP(D92,'換算レート表(レートチェック用)'!$B$9:$E$26,4,TRUE),IF(OR(G92="JPY",G92="円"),1,0)))))</f>
        <v/>
      </c>
      <c r="I92" s="239"/>
      <c r="J92" s="239"/>
      <c r="K92" s="280" t="str">
        <f>IF(I92="","",IF(J92='換算レート表(レートチェック用)'!$C$8,VLOOKUP(D92,'換算レート表(レートチェック用)'!$B$9:$E$26,2,TRUE),IF(J92='換算レート表(レートチェック用)'!$D$8,VLOOKUP(D92,'換算レート表(レートチェック用)'!$B$9:$E$26,3,TRUE),IF(J92='換算レート表(レートチェック用)'!$E$8,VLOOKUP(D92,'換算レート表(レートチェック用)'!$B$9:$E$26,4,TRUE),IF(OR(J92="JPY",J92="円"),1,0)))))</f>
        <v/>
      </c>
      <c r="L92" s="151"/>
      <c r="N92" s="274" t="str">
        <f t="shared" si="24"/>
        <v/>
      </c>
      <c r="O92" s="257"/>
      <c r="P92" s="268" t="str">
        <f>IF(F92="","",IF(G92='換算レート表(レートチェック用)'!$C$8,VLOOKUP(D92,'換算レート表(レートチェック用)'!$B$9:$E$26,2,TRUE),IF(G92='換算レート表(レートチェック用)'!$D$8,VLOOKUP(D92,'換算レート表(レートチェック用)'!$B$9:$E$26,3,TRUE),IF(G92='換算レート表(レートチェック用)'!$E$8,VLOOKUP(D92,'換算レート表(レートチェック用)'!$B$9:$E$26,4,TRUE),IF(OR(G92="JPY",G92="円"),1,0)))))</f>
        <v/>
      </c>
      <c r="Q92" s="269" t="str">
        <f t="shared" si="25"/>
        <v/>
      </c>
      <c r="R92" s="270" t="str">
        <f t="shared" si="26"/>
        <v/>
      </c>
      <c r="S92" s="268" t="str">
        <f>IF(I92="","",IF(J92='換算レート表(レートチェック用)'!$C$8,VLOOKUP(D92,'換算レート表(レートチェック用)'!$B$9:$E$26,2,TRUE),IF(J92='換算レート表(レートチェック用)'!$D$8,VLOOKUP(D92,'換算レート表(レートチェック用)'!$B$9:$E$26,3,TRUE),IF(J92='換算レート表(レートチェック用)'!$E$8,VLOOKUP(D92,'換算レート表(レートチェック用)'!$B$9:$E$26,4,TRUE),IF(OR(J92="JPY",J92="円"),1,0)))))</f>
        <v/>
      </c>
      <c r="T92" s="269" t="str">
        <f t="shared" si="27"/>
        <v/>
      </c>
      <c r="U92" s="271" t="str">
        <f t="shared" si="28"/>
        <v/>
      </c>
      <c r="V92" s="272" t="str">
        <f t="shared" si="29"/>
        <v/>
      </c>
      <c r="W92" s="258"/>
    </row>
    <row r="93" spans="1:23" ht="18" customHeight="1" x14ac:dyDescent="0.2">
      <c r="A93" s="139" t="s">
        <v>11</v>
      </c>
      <c r="B93" s="145">
        <v>12</v>
      </c>
      <c r="C93" s="146"/>
      <c r="D93" s="147"/>
      <c r="E93" s="148"/>
      <c r="F93" s="149"/>
      <c r="G93" s="150"/>
      <c r="H93" s="268" t="str">
        <f>IF(F93="","",IF(G93='換算レート表(レートチェック用)'!$C$8,VLOOKUP(D93,'換算レート表(レートチェック用)'!$B$9:$E$26,2,TRUE),IF(G93='換算レート表(レートチェック用)'!$D$8,VLOOKUP(D93,'換算レート表(レートチェック用)'!$B$9:$E$26,3,TRUE),IF(G93='換算レート表(レートチェック用)'!$E$8,VLOOKUP(D93,'換算レート表(レートチェック用)'!$B$9:$E$26,4,TRUE),IF(OR(G93="JPY",G93="円"),1,0)))))</f>
        <v/>
      </c>
      <c r="I93" s="239"/>
      <c r="J93" s="239"/>
      <c r="K93" s="280" t="str">
        <f>IF(I93="","",IF(J93='換算レート表(レートチェック用)'!$C$8,VLOOKUP(D93,'換算レート表(レートチェック用)'!$B$9:$E$26,2,TRUE),IF(J93='換算レート表(レートチェック用)'!$D$8,VLOOKUP(D93,'換算レート表(レートチェック用)'!$B$9:$E$26,3,TRUE),IF(J93='換算レート表(レートチェック用)'!$E$8,VLOOKUP(D93,'換算レート表(レートチェック用)'!$B$9:$E$26,4,TRUE),IF(OR(J93="JPY",J93="円"),1,0)))))</f>
        <v/>
      </c>
      <c r="L93" s="151"/>
      <c r="N93" s="274" t="str">
        <f t="shared" si="24"/>
        <v/>
      </c>
      <c r="O93" s="257"/>
      <c r="P93" s="268" t="str">
        <f>IF(F93="","",IF(G93='換算レート表(レートチェック用)'!$C$8,VLOOKUP(D93,'換算レート表(レートチェック用)'!$B$9:$E$26,2,TRUE),IF(G93='換算レート表(レートチェック用)'!$D$8,VLOOKUP(D93,'換算レート表(レートチェック用)'!$B$9:$E$26,3,TRUE),IF(G93='換算レート表(レートチェック用)'!$E$8,VLOOKUP(D93,'換算レート表(レートチェック用)'!$B$9:$E$26,4,TRUE),IF(OR(G93="JPY",G93="円"),1,0)))))</f>
        <v/>
      </c>
      <c r="Q93" s="269" t="str">
        <f t="shared" si="25"/>
        <v/>
      </c>
      <c r="R93" s="270" t="str">
        <f t="shared" si="26"/>
        <v/>
      </c>
      <c r="S93" s="268" t="str">
        <f>IF(I93="","",IF(J93='換算レート表(レートチェック用)'!$C$8,VLOOKUP(D93,'換算レート表(レートチェック用)'!$B$9:$E$26,2,TRUE),IF(J93='換算レート表(レートチェック用)'!$D$8,VLOOKUP(D93,'換算レート表(レートチェック用)'!$B$9:$E$26,3,TRUE),IF(J93='換算レート表(レートチェック用)'!$E$8,VLOOKUP(D93,'換算レート表(レートチェック用)'!$B$9:$E$26,4,TRUE),IF(OR(J93="JPY",J93="円"),1,0)))))</f>
        <v/>
      </c>
      <c r="T93" s="269" t="str">
        <f t="shared" si="27"/>
        <v/>
      </c>
      <c r="U93" s="271" t="str">
        <f t="shared" si="28"/>
        <v/>
      </c>
      <c r="V93" s="272" t="str">
        <f t="shared" si="29"/>
        <v/>
      </c>
      <c r="W93" s="258"/>
    </row>
    <row r="94" spans="1:23" ht="18" customHeight="1" x14ac:dyDescent="0.2">
      <c r="A94" s="139" t="s">
        <v>11</v>
      </c>
      <c r="B94" s="145">
        <v>13</v>
      </c>
      <c r="C94" s="146"/>
      <c r="D94" s="147"/>
      <c r="E94" s="148"/>
      <c r="F94" s="149"/>
      <c r="G94" s="150"/>
      <c r="H94" s="268" t="str">
        <f>IF(F94="","",IF(G94='換算レート表(レートチェック用)'!$C$8,VLOOKUP(D94,'換算レート表(レートチェック用)'!$B$9:$E$26,2,TRUE),IF(G94='換算レート表(レートチェック用)'!$D$8,VLOOKUP(D94,'換算レート表(レートチェック用)'!$B$9:$E$26,3,TRUE),IF(G94='換算レート表(レートチェック用)'!$E$8,VLOOKUP(D94,'換算レート表(レートチェック用)'!$B$9:$E$26,4,TRUE),IF(OR(G94="JPY",G94="円"),1,0)))))</f>
        <v/>
      </c>
      <c r="I94" s="239"/>
      <c r="J94" s="239"/>
      <c r="K94" s="280" t="str">
        <f>IF(I94="","",IF(J94='換算レート表(レートチェック用)'!$C$8,VLOOKUP(D94,'換算レート表(レートチェック用)'!$B$9:$E$26,2,TRUE),IF(J94='換算レート表(レートチェック用)'!$D$8,VLOOKUP(D94,'換算レート表(レートチェック用)'!$B$9:$E$26,3,TRUE),IF(J94='換算レート表(レートチェック用)'!$E$8,VLOOKUP(D94,'換算レート表(レートチェック用)'!$B$9:$E$26,4,TRUE),IF(OR(J94="JPY",J94="円"),1,0)))))</f>
        <v/>
      </c>
      <c r="L94" s="151"/>
      <c r="N94" s="274" t="str">
        <f t="shared" si="24"/>
        <v/>
      </c>
      <c r="O94" s="257"/>
      <c r="P94" s="268" t="str">
        <f>IF(F94="","",IF(G94='換算レート表(レートチェック用)'!$C$8,VLOOKUP(D94,'換算レート表(レートチェック用)'!$B$9:$E$26,2,TRUE),IF(G94='換算レート表(レートチェック用)'!$D$8,VLOOKUP(D94,'換算レート表(レートチェック用)'!$B$9:$E$26,3,TRUE),IF(G94='換算レート表(レートチェック用)'!$E$8,VLOOKUP(D94,'換算レート表(レートチェック用)'!$B$9:$E$26,4,TRUE),IF(OR(G94="JPY",G94="円"),1,0)))))</f>
        <v/>
      </c>
      <c r="Q94" s="269" t="str">
        <f t="shared" si="25"/>
        <v/>
      </c>
      <c r="R94" s="270" t="str">
        <f t="shared" si="26"/>
        <v/>
      </c>
      <c r="S94" s="268" t="str">
        <f>IF(I94="","",IF(J94='換算レート表(レートチェック用)'!$C$8,VLOOKUP(D94,'換算レート表(レートチェック用)'!$B$9:$E$26,2,TRUE),IF(J94='換算レート表(レートチェック用)'!$D$8,VLOOKUP(D94,'換算レート表(レートチェック用)'!$B$9:$E$26,3,TRUE),IF(J94='換算レート表(レートチェック用)'!$E$8,VLOOKUP(D94,'換算レート表(レートチェック用)'!$B$9:$E$26,4,TRUE),IF(OR(J94="JPY",J94="円"),1,0)))))</f>
        <v/>
      </c>
      <c r="T94" s="269" t="str">
        <f t="shared" si="27"/>
        <v/>
      </c>
      <c r="U94" s="271" t="str">
        <f t="shared" si="28"/>
        <v/>
      </c>
      <c r="V94" s="272" t="str">
        <f t="shared" si="29"/>
        <v/>
      </c>
      <c r="W94" s="258"/>
    </row>
    <row r="95" spans="1:23" ht="18" customHeight="1" x14ac:dyDescent="0.2">
      <c r="A95" s="139" t="s">
        <v>11</v>
      </c>
      <c r="B95" s="145">
        <v>14</v>
      </c>
      <c r="C95" s="146"/>
      <c r="D95" s="147"/>
      <c r="E95" s="148"/>
      <c r="F95" s="149"/>
      <c r="G95" s="150"/>
      <c r="H95" s="268" t="str">
        <f>IF(F95="","",IF(G95='換算レート表(レートチェック用)'!$C$8,VLOOKUP(D95,'換算レート表(レートチェック用)'!$B$9:$E$26,2,TRUE),IF(G95='換算レート表(レートチェック用)'!$D$8,VLOOKUP(D95,'換算レート表(レートチェック用)'!$B$9:$E$26,3,TRUE),IF(G95='換算レート表(レートチェック用)'!$E$8,VLOOKUP(D95,'換算レート表(レートチェック用)'!$B$9:$E$26,4,TRUE),IF(OR(G95="JPY",G95="円"),1,0)))))</f>
        <v/>
      </c>
      <c r="I95" s="239"/>
      <c r="J95" s="239"/>
      <c r="K95" s="280" t="str">
        <f>IF(I95="","",IF(J95='換算レート表(レートチェック用)'!$C$8,VLOOKUP(D95,'換算レート表(レートチェック用)'!$B$9:$E$26,2,TRUE),IF(J95='換算レート表(レートチェック用)'!$D$8,VLOOKUP(D95,'換算レート表(レートチェック用)'!$B$9:$E$26,3,TRUE),IF(J95='換算レート表(レートチェック用)'!$E$8,VLOOKUP(D95,'換算レート表(レートチェック用)'!$B$9:$E$26,4,TRUE),IF(OR(J95="JPY",J95="円"),1,0)))))</f>
        <v/>
      </c>
      <c r="L95" s="151"/>
      <c r="N95" s="274" t="str">
        <f t="shared" si="24"/>
        <v/>
      </c>
      <c r="O95" s="257"/>
      <c r="P95" s="268" t="str">
        <f>IF(F95="","",IF(G95='換算レート表(レートチェック用)'!$C$8,VLOOKUP(D95,'換算レート表(レートチェック用)'!$B$9:$E$26,2,TRUE),IF(G95='換算レート表(レートチェック用)'!$D$8,VLOOKUP(D95,'換算レート表(レートチェック用)'!$B$9:$E$26,3,TRUE),IF(G95='換算レート表(レートチェック用)'!$E$8,VLOOKUP(D95,'換算レート表(レートチェック用)'!$B$9:$E$26,4,TRUE),IF(OR(G95="JPY",G95="円"),1,0)))))</f>
        <v/>
      </c>
      <c r="Q95" s="269" t="str">
        <f t="shared" si="25"/>
        <v/>
      </c>
      <c r="R95" s="270" t="str">
        <f t="shared" si="26"/>
        <v/>
      </c>
      <c r="S95" s="268" t="str">
        <f>IF(I95="","",IF(J95='換算レート表(レートチェック用)'!$C$8,VLOOKUP(D95,'換算レート表(レートチェック用)'!$B$9:$E$26,2,TRUE),IF(J95='換算レート表(レートチェック用)'!$D$8,VLOOKUP(D95,'換算レート表(レートチェック用)'!$B$9:$E$26,3,TRUE),IF(J95='換算レート表(レートチェック用)'!$E$8,VLOOKUP(D95,'換算レート表(レートチェック用)'!$B$9:$E$26,4,TRUE),IF(OR(J95="JPY",J95="円"),1,0)))))</f>
        <v/>
      </c>
      <c r="T95" s="269" t="str">
        <f t="shared" si="27"/>
        <v/>
      </c>
      <c r="U95" s="271" t="str">
        <f t="shared" si="28"/>
        <v/>
      </c>
      <c r="V95" s="272" t="str">
        <f t="shared" si="29"/>
        <v/>
      </c>
      <c r="W95" s="258"/>
    </row>
    <row r="96" spans="1:23" ht="18" customHeight="1" x14ac:dyDescent="0.2">
      <c r="A96" s="139" t="s">
        <v>11</v>
      </c>
      <c r="B96" s="145">
        <v>15</v>
      </c>
      <c r="C96" s="146"/>
      <c r="D96" s="147"/>
      <c r="E96" s="148"/>
      <c r="F96" s="149"/>
      <c r="G96" s="150"/>
      <c r="H96" s="268" t="str">
        <f>IF(F96="","",IF(G96='換算レート表(レートチェック用)'!$C$8,VLOOKUP(D96,'換算レート表(レートチェック用)'!$B$9:$E$26,2,TRUE),IF(G96='換算レート表(レートチェック用)'!$D$8,VLOOKUP(D96,'換算レート表(レートチェック用)'!$B$9:$E$26,3,TRUE),IF(G96='換算レート表(レートチェック用)'!$E$8,VLOOKUP(D96,'換算レート表(レートチェック用)'!$B$9:$E$26,4,TRUE),IF(OR(G96="JPY",G96="円"),1,0)))))</f>
        <v/>
      </c>
      <c r="I96" s="239"/>
      <c r="J96" s="239"/>
      <c r="K96" s="280" t="str">
        <f>IF(I96="","",IF(J96='換算レート表(レートチェック用)'!$C$8,VLOOKUP(D96,'換算レート表(レートチェック用)'!$B$9:$E$26,2,TRUE),IF(J96='換算レート表(レートチェック用)'!$D$8,VLOOKUP(D96,'換算レート表(レートチェック用)'!$B$9:$E$26,3,TRUE),IF(J96='換算レート表(レートチェック用)'!$E$8,VLOOKUP(D96,'換算レート表(レートチェック用)'!$B$9:$E$26,4,TRUE),IF(OR(J96="JPY",J96="円"),1,0)))))</f>
        <v/>
      </c>
      <c r="L96" s="151"/>
      <c r="N96" s="274" t="str">
        <f t="shared" si="24"/>
        <v/>
      </c>
      <c r="O96" s="257"/>
      <c r="P96" s="268" t="str">
        <f>IF(F96="","",IF(G96='換算レート表(レートチェック用)'!$C$8,VLOOKUP(D96,'換算レート表(レートチェック用)'!$B$9:$E$26,2,TRUE),IF(G96='換算レート表(レートチェック用)'!$D$8,VLOOKUP(D96,'換算レート表(レートチェック用)'!$B$9:$E$26,3,TRUE),IF(G96='換算レート表(レートチェック用)'!$E$8,VLOOKUP(D96,'換算レート表(レートチェック用)'!$B$9:$E$26,4,TRUE),IF(OR(G96="JPY",G96="円"),1,0)))))</f>
        <v/>
      </c>
      <c r="Q96" s="269" t="str">
        <f t="shared" si="25"/>
        <v/>
      </c>
      <c r="R96" s="270" t="str">
        <f t="shared" si="26"/>
        <v/>
      </c>
      <c r="S96" s="268" t="str">
        <f>IF(I96="","",IF(J96='換算レート表(レートチェック用)'!$C$8,VLOOKUP(D96,'換算レート表(レートチェック用)'!$B$9:$E$26,2,TRUE),IF(J96='換算レート表(レートチェック用)'!$D$8,VLOOKUP(D96,'換算レート表(レートチェック用)'!$B$9:$E$26,3,TRUE),IF(J96='換算レート表(レートチェック用)'!$E$8,VLOOKUP(D96,'換算レート表(レートチェック用)'!$B$9:$E$26,4,TRUE),IF(OR(J96="JPY",J96="円"),1,0)))))</f>
        <v/>
      </c>
      <c r="T96" s="269" t="str">
        <f t="shared" si="27"/>
        <v/>
      </c>
      <c r="U96" s="271" t="str">
        <f t="shared" si="28"/>
        <v/>
      </c>
      <c r="V96" s="272" t="str">
        <f t="shared" si="29"/>
        <v/>
      </c>
      <c r="W96" s="258"/>
    </row>
    <row r="97" spans="1:23" ht="18" customHeight="1" x14ac:dyDescent="0.2">
      <c r="A97" s="139" t="s">
        <v>11</v>
      </c>
      <c r="B97" s="145">
        <v>16</v>
      </c>
      <c r="C97" s="146"/>
      <c r="D97" s="147"/>
      <c r="E97" s="148"/>
      <c r="F97" s="149"/>
      <c r="G97" s="150"/>
      <c r="H97" s="268" t="str">
        <f>IF(F97="","",IF(G97='換算レート表(レートチェック用)'!$C$8,VLOOKUP(D97,'換算レート表(レートチェック用)'!$B$9:$E$26,2,TRUE),IF(G97='換算レート表(レートチェック用)'!$D$8,VLOOKUP(D97,'換算レート表(レートチェック用)'!$B$9:$E$26,3,TRUE),IF(G97='換算レート表(レートチェック用)'!$E$8,VLOOKUP(D97,'換算レート表(レートチェック用)'!$B$9:$E$26,4,TRUE),IF(OR(G97="JPY",G97="円"),1,0)))))</f>
        <v/>
      </c>
      <c r="I97" s="239"/>
      <c r="J97" s="239"/>
      <c r="K97" s="280" t="str">
        <f>IF(I97="","",IF(J97='換算レート表(レートチェック用)'!$C$8,VLOOKUP(D97,'換算レート表(レートチェック用)'!$B$9:$E$26,2,TRUE),IF(J97='換算レート表(レートチェック用)'!$D$8,VLOOKUP(D97,'換算レート表(レートチェック用)'!$B$9:$E$26,3,TRUE),IF(J97='換算レート表(レートチェック用)'!$E$8,VLOOKUP(D97,'換算レート表(レートチェック用)'!$B$9:$E$26,4,TRUE),IF(OR(J97="JPY",J97="円"),1,0)))))</f>
        <v/>
      </c>
      <c r="L97" s="151"/>
      <c r="N97" s="274" t="str">
        <f t="shared" si="24"/>
        <v/>
      </c>
      <c r="O97" s="257"/>
      <c r="P97" s="268" t="str">
        <f>IF(F97="","",IF(G97='換算レート表(レートチェック用)'!$C$8,VLOOKUP(D97,'換算レート表(レートチェック用)'!$B$9:$E$26,2,TRUE),IF(G97='換算レート表(レートチェック用)'!$D$8,VLOOKUP(D97,'換算レート表(レートチェック用)'!$B$9:$E$26,3,TRUE),IF(G97='換算レート表(レートチェック用)'!$E$8,VLOOKUP(D97,'換算レート表(レートチェック用)'!$B$9:$E$26,4,TRUE),IF(OR(G97="JPY",G97="円"),1,0)))))</f>
        <v/>
      </c>
      <c r="Q97" s="269" t="str">
        <f t="shared" si="25"/>
        <v/>
      </c>
      <c r="R97" s="270" t="str">
        <f t="shared" si="26"/>
        <v/>
      </c>
      <c r="S97" s="268" t="str">
        <f>IF(I97="","",IF(J97='換算レート表(レートチェック用)'!$C$8,VLOOKUP(D97,'換算レート表(レートチェック用)'!$B$9:$E$26,2,TRUE),IF(J97='換算レート表(レートチェック用)'!$D$8,VLOOKUP(D97,'換算レート表(レートチェック用)'!$B$9:$E$26,3,TRUE),IF(J97='換算レート表(レートチェック用)'!$E$8,VLOOKUP(D97,'換算レート表(レートチェック用)'!$B$9:$E$26,4,TRUE),IF(OR(J97="JPY",J97="円"),1,0)))))</f>
        <v/>
      </c>
      <c r="T97" s="269" t="str">
        <f t="shared" si="27"/>
        <v/>
      </c>
      <c r="U97" s="271" t="str">
        <f t="shared" si="28"/>
        <v/>
      </c>
      <c r="V97" s="272" t="str">
        <f t="shared" si="29"/>
        <v/>
      </c>
      <c r="W97" s="258"/>
    </row>
    <row r="98" spans="1:23" ht="18" customHeight="1" x14ac:dyDescent="0.2">
      <c r="A98" s="139" t="s">
        <v>11</v>
      </c>
      <c r="B98" s="145">
        <v>17</v>
      </c>
      <c r="C98" s="146"/>
      <c r="D98" s="147"/>
      <c r="E98" s="148"/>
      <c r="F98" s="149"/>
      <c r="G98" s="150"/>
      <c r="H98" s="268" t="str">
        <f>IF(F98="","",IF(G98='換算レート表(レートチェック用)'!$C$8,VLOOKUP(D98,'換算レート表(レートチェック用)'!$B$9:$E$26,2,TRUE),IF(G98='換算レート表(レートチェック用)'!$D$8,VLOOKUP(D98,'換算レート表(レートチェック用)'!$B$9:$E$26,3,TRUE),IF(G98='換算レート表(レートチェック用)'!$E$8,VLOOKUP(D98,'換算レート表(レートチェック用)'!$B$9:$E$26,4,TRUE),IF(OR(G98="JPY",G98="円"),1,0)))))</f>
        <v/>
      </c>
      <c r="I98" s="239"/>
      <c r="J98" s="239"/>
      <c r="K98" s="280" t="str">
        <f>IF(I98="","",IF(J98='換算レート表(レートチェック用)'!$C$8,VLOOKUP(D98,'換算レート表(レートチェック用)'!$B$9:$E$26,2,TRUE),IF(J98='換算レート表(レートチェック用)'!$D$8,VLOOKUP(D98,'換算レート表(レートチェック用)'!$B$9:$E$26,3,TRUE),IF(J98='換算レート表(レートチェック用)'!$E$8,VLOOKUP(D98,'換算レート表(レートチェック用)'!$B$9:$E$26,4,TRUE),IF(OR(J98="JPY",J98="円"),1,0)))))</f>
        <v/>
      </c>
      <c r="L98" s="151"/>
      <c r="N98" s="274" t="str">
        <f t="shared" si="24"/>
        <v/>
      </c>
      <c r="O98" s="257"/>
      <c r="P98" s="268" t="str">
        <f>IF(F98="","",IF(G98='換算レート表(レートチェック用)'!$C$8,VLOOKUP(D98,'換算レート表(レートチェック用)'!$B$9:$E$26,2,TRUE),IF(G98='換算レート表(レートチェック用)'!$D$8,VLOOKUP(D98,'換算レート表(レートチェック用)'!$B$9:$E$26,3,TRUE),IF(G98='換算レート表(レートチェック用)'!$E$8,VLOOKUP(D98,'換算レート表(レートチェック用)'!$B$9:$E$26,4,TRUE),IF(OR(G98="JPY",G98="円"),1,0)))))</f>
        <v/>
      </c>
      <c r="Q98" s="269" t="str">
        <f t="shared" si="25"/>
        <v/>
      </c>
      <c r="R98" s="270" t="str">
        <f t="shared" si="26"/>
        <v/>
      </c>
      <c r="S98" s="268" t="str">
        <f>IF(I98="","",IF(J98='換算レート表(レートチェック用)'!$C$8,VLOOKUP(D98,'換算レート表(レートチェック用)'!$B$9:$E$26,2,TRUE),IF(J98='換算レート表(レートチェック用)'!$D$8,VLOOKUP(D98,'換算レート表(レートチェック用)'!$B$9:$E$26,3,TRUE),IF(J98='換算レート表(レートチェック用)'!$E$8,VLOOKUP(D98,'換算レート表(レートチェック用)'!$B$9:$E$26,4,TRUE),IF(OR(J98="JPY",J98="円"),1,0)))))</f>
        <v/>
      </c>
      <c r="T98" s="269" t="str">
        <f t="shared" si="27"/>
        <v/>
      </c>
      <c r="U98" s="271" t="str">
        <f t="shared" si="28"/>
        <v/>
      </c>
      <c r="V98" s="272" t="str">
        <f t="shared" si="29"/>
        <v/>
      </c>
      <c r="W98" s="258"/>
    </row>
    <row r="99" spans="1:23" ht="18" customHeight="1" x14ac:dyDescent="0.2">
      <c r="A99" s="139" t="s">
        <v>11</v>
      </c>
      <c r="B99" s="145">
        <v>18</v>
      </c>
      <c r="C99" s="146"/>
      <c r="D99" s="147"/>
      <c r="E99" s="148"/>
      <c r="F99" s="149"/>
      <c r="G99" s="150"/>
      <c r="H99" s="268" t="str">
        <f>IF(F99="","",IF(G99='換算レート表(レートチェック用)'!$C$8,VLOOKUP(D99,'換算レート表(レートチェック用)'!$B$9:$E$26,2,TRUE),IF(G99='換算レート表(レートチェック用)'!$D$8,VLOOKUP(D99,'換算レート表(レートチェック用)'!$B$9:$E$26,3,TRUE),IF(G99='換算レート表(レートチェック用)'!$E$8,VLOOKUP(D99,'換算レート表(レートチェック用)'!$B$9:$E$26,4,TRUE),IF(OR(G99="JPY",G99="円"),1,0)))))</f>
        <v/>
      </c>
      <c r="I99" s="239"/>
      <c r="J99" s="239"/>
      <c r="K99" s="280" t="str">
        <f>IF(I99="","",IF(J99='換算レート表(レートチェック用)'!$C$8,VLOOKUP(D99,'換算レート表(レートチェック用)'!$B$9:$E$26,2,TRUE),IF(J99='換算レート表(レートチェック用)'!$D$8,VLOOKUP(D99,'換算レート表(レートチェック用)'!$B$9:$E$26,3,TRUE),IF(J99='換算レート表(レートチェック用)'!$E$8,VLOOKUP(D99,'換算レート表(レートチェック用)'!$B$9:$E$26,4,TRUE),IF(OR(J99="JPY",J99="円"),1,0)))))</f>
        <v/>
      </c>
      <c r="L99" s="151"/>
      <c r="N99" s="274" t="str">
        <f t="shared" si="24"/>
        <v/>
      </c>
      <c r="O99" s="257"/>
      <c r="P99" s="268" t="str">
        <f>IF(F99="","",IF(G99='換算レート表(レートチェック用)'!$C$8,VLOOKUP(D99,'換算レート表(レートチェック用)'!$B$9:$E$26,2,TRUE),IF(G99='換算レート表(レートチェック用)'!$D$8,VLOOKUP(D99,'換算レート表(レートチェック用)'!$B$9:$E$26,3,TRUE),IF(G99='換算レート表(レートチェック用)'!$E$8,VLOOKUP(D99,'換算レート表(レートチェック用)'!$B$9:$E$26,4,TRUE),IF(OR(G99="JPY",G99="円"),1,0)))))</f>
        <v/>
      </c>
      <c r="Q99" s="269" t="str">
        <f t="shared" si="25"/>
        <v/>
      </c>
      <c r="R99" s="270" t="str">
        <f t="shared" si="26"/>
        <v/>
      </c>
      <c r="S99" s="268" t="str">
        <f>IF(I99="","",IF(J99='換算レート表(レートチェック用)'!$C$8,VLOOKUP(D99,'換算レート表(レートチェック用)'!$B$9:$E$26,2,TRUE),IF(J99='換算レート表(レートチェック用)'!$D$8,VLOOKUP(D99,'換算レート表(レートチェック用)'!$B$9:$E$26,3,TRUE),IF(J99='換算レート表(レートチェック用)'!$E$8,VLOOKUP(D99,'換算レート表(レートチェック用)'!$B$9:$E$26,4,TRUE),IF(OR(J99="JPY",J99="円"),1,0)))))</f>
        <v/>
      </c>
      <c r="T99" s="269" t="str">
        <f t="shared" si="27"/>
        <v/>
      </c>
      <c r="U99" s="271" t="str">
        <f t="shared" si="28"/>
        <v/>
      </c>
      <c r="V99" s="272" t="str">
        <f t="shared" si="29"/>
        <v/>
      </c>
      <c r="W99" s="258"/>
    </row>
    <row r="100" spans="1:23" ht="18" customHeight="1" x14ac:dyDescent="0.2">
      <c r="A100" s="139" t="s">
        <v>11</v>
      </c>
      <c r="B100" s="145">
        <v>19</v>
      </c>
      <c r="C100" s="146"/>
      <c r="D100" s="147"/>
      <c r="E100" s="148"/>
      <c r="F100" s="149"/>
      <c r="G100" s="150"/>
      <c r="H100" s="268" t="str">
        <f>IF(F100="","",IF(G100='換算レート表(レートチェック用)'!$C$8,VLOOKUP(D100,'換算レート表(レートチェック用)'!$B$9:$E$26,2,TRUE),IF(G100='換算レート表(レートチェック用)'!$D$8,VLOOKUP(D100,'換算レート表(レートチェック用)'!$B$9:$E$26,3,TRUE),IF(G100='換算レート表(レートチェック用)'!$E$8,VLOOKUP(D100,'換算レート表(レートチェック用)'!$B$9:$E$26,4,TRUE),IF(OR(G100="JPY",G100="円"),1,0)))))</f>
        <v/>
      </c>
      <c r="I100" s="239"/>
      <c r="J100" s="239"/>
      <c r="K100" s="280" t="str">
        <f>IF(I100="","",IF(J100='換算レート表(レートチェック用)'!$C$8,VLOOKUP(D100,'換算レート表(レートチェック用)'!$B$9:$E$26,2,TRUE),IF(J100='換算レート表(レートチェック用)'!$D$8,VLOOKUP(D100,'換算レート表(レートチェック用)'!$B$9:$E$26,3,TRUE),IF(J100='換算レート表(レートチェック用)'!$E$8,VLOOKUP(D100,'換算レート表(レートチェック用)'!$B$9:$E$26,4,TRUE),IF(OR(J100="JPY",J100="円"),1,0)))))</f>
        <v/>
      </c>
      <c r="L100" s="151"/>
      <c r="N100" s="274" t="str">
        <f t="shared" si="24"/>
        <v/>
      </c>
      <c r="O100" s="257"/>
      <c r="P100" s="268" t="str">
        <f>IF(F100="","",IF(G100='換算レート表(レートチェック用)'!$C$8,VLOOKUP(D100,'換算レート表(レートチェック用)'!$B$9:$E$26,2,TRUE),IF(G100='換算レート表(レートチェック用)'!$D$8,VLOOKUP(D100,'換算レート表(レートチェック用)'!$B$9:$E$26,3,TRUE),IF(G100='換算レート表(レートチェック用)'!$E$8,VLOOKUP(D100,'換算レート表(レートチェック用)'!$B$9:$E$26,4,TRUE),IF(OR(G100="JPY",G100="円"),1,0)))))</f>
        <v/>
      </c>
      <c r="Q100" s="269" t="str">
        <f t="shared" si="25"/>
        <v/>
      </c>
      <c r="R100" s="270" t="str">
        <f t="shared" si="26"/>
        <v/>
      </c>
      <c r="S100" s="268" t="str">
        <f>IF(I100="","",IF(J100='換算レート表(レートチェック用)'!$C$8,VLOOKUP(D100,'換算レート表(レートチェック用)'!$B$9:$E$26,2,TRUE),IF(J100='換算レート表(レートチェック用)'!$D$8,VLOOKUP(D100,'換算レート表(レートチェック用)'!$B$9:$E$26,3,TRUE),IF(J100='換算レート表(レートチェック用)'!$E$8,VLOOKUP(D100,'換算レート表(レートチェック用)'!$B$9:$E$26,4,TRUE),IF(OR(J100="JPY",J100="円"),1,0)))))</f>
        <v/>
      </c>
      <c r="T100" s="269" t="str">
        <f t="shared" si="27"/>
        <v/>
      </c>
      <c r="U100" s="271" t="str">
        <f t="shared" si="28"/>
        <v/>
      </c>
      <c r="V100" s="272" t="str">
        <f t="shared" si="29"/>
        <v/>
      </c>
      <c r="W100" s="258"/>
    </row>
    <row r="101" spans="1:23" ht="18" customHeight="1" x14ac:dyDescent="0.2">
      <c r="A101" s="139" t="s">
        <v>11</v>
      </c>
      <c r="B101" s="145">
        <v>20</v>
      </c>
      <c r="C101" s="141"/>
      <c r="D101" s="233">
        <v>44953</v>
      </c>
      <c r="E101" s="142"/>
      <c r="F101" s="264">
        <v>500</v>
      </c>
      <c r="G101" s="267" t="s">
        <v>269</v>
      </c>
      <c r="H101" s="268">
        <f>IF(F101="","",IF(G101='換算レート表(レートチェック用)'!$C$8,VLOOKUP(D101,'換算レート表(レートチェック用)'!$B$9:$E$26,2,TRUE),IF(G101='換算レート表(レートチェック用)'!$D$8,VLOOKUP(D101,'換算レート表(レートチェック用)'!$B$9:$E$26,3,TRUE),IF(G101='換算レート表(レートチェック用)'!$E$8,VLOOKUP(D101,'換算レート表(レートチェック用)'!$B$9:$E$26,4,TRUE),IF(OR(G101="JPY",G101="円"),1,0)))))</f>
        <v>620.91999999999996</v>
      </c>
      <c r="I101" s="254">
        <f>ROUNDDOWN(F101/H101,2)</f>
        <v>0.8</v>
      </c>
      <c r="J101" s="252" t="s">
        <v>256</v>
      </c>
      <c r="K101" s="280">
        <f>IF(I101="","",IF(J101='換算レート表(レートチェック用)'!$C$8,VLOOKUP(D101,'換算レート表(レートチェック用)'!$B$9:$E$26,2,TRUE),IF(J101='換算レート表(レートチェック用)'!$D$8,VLOOKUP(D101,'換算レート表(レートチェック用)'!$B$9:$E$26,3,TRUE),IF(J101='換算レート表(レートチェック用)'!$E$8,VLOOKUP(D101,'換算レート表(レートチェック用)'!$B$9:$E$26,4,TRUE),IF(OR(J101="JPY",J101="円"),1,0)))))</f>
        <v>130.72999999999999</v>
      </c>
      <c r="L101" s="265">
        <f>ROUNDDOWN(I101*K101,0)</f>
        <v>104</v>
      </c>
      <c r="N101" s="274" t="str">
        <f t="shared" si="24"/>
        <v>○</v>
      </c>
      <c r="O101" s="257"/>
      <c r="P101" s="268">
        <f>IF(F101="","",IF(G101='換算レート表(レートチェック用)'!$C$8,VLOOKUP(D101,'換算レート表(レートチェック用)'!$B$9:$E$26,2,TRUE),IF(G101='換算レート表(レートチェック用)'!$D$8,VLOOKUP(D101,'換算レート表(レートチェック用)'!$B$9:$E$26,3,TRUE),IF(G101='換算レート表(レートチェック用)'!$E$8,VLOOKUP(D101,'換算レート表(レートチェック用)'!$B$9:$E$26,4,TRUE),IF(OR(G101="JPY",G101="円"),1,0)))))</f>
        <v>620.91999999999996</v>
      </c>
      <c r="Q101" s="269" t="str">
        <f t="shared" si="25"/>
        <v>〇</v>
      </c>
      <c r="R101" s="270">
        <f t="shared" si="26"/>
        <v>0.8</v>
      </c>
      <c r="S101" s="268">
        <f>IF(I101="","",IF(J101='換算レート表(レートチェック用)'!$C$8,VLOOKUP(D101,'換算レート表(レートチェック用)'!$B$9:$E$26,2,TRUE),IF(J101='換算レート表(レートチェック用)'!$D$8,VLOOKUP(D101,'換算レート表(レートチェック用)'!$B$9:$E$26,3,TRUE),IF(J101='換算レート表(レートチェック用)'!$E$8,VLOOKUP(D101,'換算レート表(レートチェック用)'!$B$9:$E$26,4,TRUE),IF(OR(J101="JPY",J101="円"),1,0)))))</f>
        <v>130.72999999999999</v>
      </c>
      <c r="T101" s="269" t="str">
        <f t="shared" si="27"/>
        <v>〇</v>
      </c>
      <c r="U101" s="271">
        <f t="shared" si="28"/>
        <v>104</v>
      </c>
      <c r="V101" s="272">
        <f t="shared" si="29"/>
        <v>0</v>
      </c>
      <c r="W101" s="258"/>
    </row>
    <row r="102" spans="1:23" ht="18" customHeight="1" thickBot="1" x14ac:dyDescent="0.25">
      <c r="A102" s="336" t="s">
        <v>224</v>
      </c>
      <c r="B102" s="337"/>
      <c r="C102" s="337"/>
      <c r="D102" s="337"/>
      <c r="E102" s="337"/>
      <c r="F102" s="337"/>
      <c r="G102" s="337"/>
      <c r="H102" s="337"/>
      <c r="I102" s="337"/>
      <c r="J102" s="337"/>
      <c r="K102" s="337"/>
      <c r="L102" s="174">
        <f>SUM(L82:L101)</f>
        <v>208</v>
      </c>
      <c r="N102" s="127"/>
    </row>
    <row r="103" spans="1:23" ht="18" customHeight="1" thickTop="1" thickBot="1" x14ac:dyDescent="0.25">
      <c r="A103" s="338" t="s">
        <v>206</v>
      </c>
      <c r="B103" s="338"/>
      <c r="C103" s="338"/>
      <c r="D103" s="338"/>
      <c r="E103" s="338"/>
      <c r="F103" s="338"/>
      <c r="G103" s="338"/>
      <c r="H103" s="338"/>
      <c r="I103" s="338"/>
      <c r="J103" s="338"/>
      <c r="K103" s="338"/>
      <c r="L103" s="164">
        <f>+L78+L102</f>
        <v>416</v>
      </c>
      <c r="N103" s="127"/>
    </row>
    <row r="104" spans="1:23" ht="18" customHeight="1" thickTop="1" x14ac:dyDescent="0.2">
      <c r="C104" s="127"/>
      <c r="D104" s="127"/>
      <c r="E104" s="153"/>
      <c r="F104" s="154"/>
      <c r="G104" s="155"/>
      <c r="H104" s="144"/>
      <c r="I104" s="144"/>
      <c r="J104" s="144"/>
      <c r="K104" s="144"/>
      <c r="L104" s="154"/>
      <c r="N104" s="127"/>
    </row>
    <row r="105" spans="1:23" ht="18" customHeight="1" x14ac:dyDescent="0.2">
      <c r="A105" s="156" t="s">
        <v>45</v>
      </c>
      <c r="B105" s="157" t="s">
        <v>225</v>
      </c>
      <c r="C105" s="157"/>
      <c r="D105" s="157"/>
      <c r="E105" s="157"/>
      <c r="F105" s="158"/>
      <c r="G105" s="158"/>
      <c r="H105" s="158"/>
      <c r="I105" s="158"/>
      <c r="J105" s="158"/>
      <c r="K105" s="158"/>
      <c r="L105" s="159"/>
      <c r="N105" s="127"/>
    </row>
    <row r="106" spans="1:23" s="138" customFormat="1" ht="36" customHeight="1" x14ac:dyDescent="0.2">
      <c r="A106" s="134" t="s">
        <v>9</v>
      </c>
      <c r="B106" s="135" t="s">
        <v>0</v>
      </c>
      <c r="C106" s="135" t="s">
        <v>1</v>
      </c>
      <c r="D106" s="135" t="s">
        <v>5</v>
      </c>
      <c r="E106" s="135" t="s">
        <v>2</v>
      </c>
      <c r="F106" s="136" t="s">
        <v>19</v>
      </c>
      <c r="G106" s="135" t="s">
        <v>75</v>
      </c>
      <c r="H106" s="135" t="s">
        <v>74</v>
      </c>
      <c r="I106" s="136" t="s">
        <v>19</v>
      </c>
      <c r="J106" s="135" t="s">
        <v>257</v>
      </c>
      <c r="K106" s="135" t="s">
        <v>259</v>
      </c>
      <c r="L106" s="137" t="s">
        <v>46</v>
      </c>
      <c r="N106" s="235" t="s">
        <v>249</v>
      </c>
      <c r="O106" s="137" t="s">
        <v>250</v>
      </c>
      <c r="P106" s="135" t="s">
        <v>258</v>
      </c>
      <c r="Q106" s="135" t="s">
        <v>260</v>
      </c>
      <c r="R106" s="135" t="s">
        <v>262</v>
      </c>
      <c r="S106" s="135" t="s">
        <v>259</v>
      </c>
      <c r="T106" s="135" t="s">
        <v>260</v>
      </c>
      <c r="U106" s="211" t="s">
        <v>263</v>
      </c>
      <c r="V106" s="211" t="s">
        <v>264</v>
      </c>
      <c r="W106" s="137" t="s">
        <v>250</v>
      </c>
    </row>
    <row r="107" spans="1:23" ht="18" customHeight="1" x14ac:dyDescent="0.2">
      <c r="A107" s="139" t="s">
        <v>12</v>
      </c>
      <c r="B107" s="140">
        <v>1</v>
      </c>
      <c r="C107" s="141"/>
      <c r="D107" s="233">
        <v>44953</v>
      </c>
      <c r="E107" s="142"/>
      <c r="F107" s="264">
        <v>500</v>
      </c>
      <c r="G107" s="267" t="s">
        <v>269</v>
      </c>
      <c r="H107" s="268">
        <f>IF(F107="","",IF(G107='換算レート表(レートチェック用)'!$C$8,VLOOKUP(D107,'換算レート表(レートチェック用)'!$B$9:$E$26,2,TRUE),IF(G107='換算レート表(レートチェック用)'!$D$8,VLOOKUP(D107,'換算レート表(レートチェック用)'!$B$9:$E$26,3,TRUE),IF(G107='換算レート表(レートチェック用)'!$E$8,VLOOKUP(D107,'換算レート表(レートチェック用)'!$B$9:$E$26,4,TRUE),IF(OR(G107="JPY",G107="円"),1,0)))))</f>
        <v>620.91999999999996</v>
      </c>
      <c r="I107" s="254">
        <f>ROUNDDOWN(F107/H107,2)</f>
        <v>0.8</v>
      </c>
      <c r="J107" s="252" t="s">
        <v>256</v>
      </c>
      <c r="K107" s="280">
        <f>IF(I107="","",IF(J107='換算レート表(レートチェック用)'!$C$8,VLOOKUP(D107,'換算レート表(レートチェック用)'!$B$9:$E$26,2,TRUE),IF(J107='換算レート表(レートチェック用)'!$D$8,VLOOKUP(D107,'換算レート表(レートチェック用)'!$B$9:$E$26,3,TRUE),IF(J107='換算レート表(レートチェック用)'!$E$8,VLOOKUP(D107,'換算レート表(レートチェック用)'!$B$9:$E$26,4,TRUE),IF(OR(J107="JPY",J107="円"),1,0)))))</f>
        <v>130.72999999999999</v>
      </c>
      <c r="L107" s="265">
        <f>ROUNDDOWN(I107*K107,0)</f>
        <v>104</v>
      </c>
      <c r="M107" s="144"/>
      <c r="N107" s="274" t="str">
        <f t="shared" ref="N107:N126" si="30">IF(D107="","",IF(AND($O$6&lt;=D107,$O$7&gt;=D107),"○","×"))</f>
        <v>○</v>
      </c>
      <c r="O107" s="257"/>
      <c r="P107" s="268">
        <f>IF(F107="","",IF(G107='換算レート表(レートチェック用)'!$C$8,VLOOKUP(D107,'換算レート表(レートチェック用)'!$B$9:$E$26,2,TRUE),IF(G107='換算レート表(レートチェック用)'!$D$8,VLOOKUP(D107,'換算レート表(レートチェック用)'!$B$9:$E$26,3,TRUE),IF(G107='換算レート表(レートチェック用)'!$E$8,VLOOKUP(D107,'換算レート表(レートチェック用)'!$B$9:$E$26,4,TRUE),IF(OR(G107="JPY",G107="円"),1,0)))))</f>
        <v>620.91999999999996</v>
      </c>
      <c r="Q107" s="269" t="str">
        <f t="shared" ref="Q107:Q126" si="31">IF(F107="","",IF(H107=P107,"〇","×"))</f>
        <v>〇</v>
      </c>
      <c r="R107" s="270">
        <f t="shared" ref="R107:R126" si="32">IF(I107="","",ROUNDDOWN(F107/P107,2))</f>
        <v>0.8</v>
      </c>
      <c r="S107" s="268">
        <f>IF(I107="","",IF(J107='換算レート表(レートチェック用)'!$C$8,VLOOKUP(D107,'換算レート表(レートチェック用)'!$B$9:$E$26,2,TRUE),IF(J107='換算レート表(レートチェック用)'!$D$8,VLOOKUP(D107,'換算レート表(レートチェック用)'!$B$9:$E$26,3,TRUE),IF(J107='換算レート表(レートチェック用)'!$E$8,VLOOKUP(D107,'換算レート表(レートチェック用)'!$B$9:$E$26,4,TRUE),IF(OR(J107="JPY",J107="円"),1,0)))))</f>
        <v>130.72999999999999</v>
      </c>
      <c r="T107" s="269" t="str">
        <f t="shared" ref="T107:T126" si="33">IF(I107="","",IF(K107=S107,"〇","×"))</f>
        <v>〇</v>
      </c>
      <c r="U107" s="271">
        <f t="shared" ref="U107:U126" si="34">IF(F107="","",IF(I107="",ROUNDDOWN(F107*P107,0),ROUNDDOWN(R107*S107,0)))</f>
        <v>104</v>
      </c>
      <c r="V107" s="272">
        <f t="shared" ref="V107:V126" si="35">IF(F107="","",L107-U107)</f>
        <v>0</v>
      </c>
      <c r="W107" s="258"/>
    </row>
    <row r="108" spans="1:23" ht="18" customHeight="1" x14ac:dyDescent="0.2">
      <c r="A108" s="139" t="s">
        <v>12</v>
      </c>
      <c r="B108" s="145">
        <v>2</v>
      </c>
      <c r="C108" s="146"/>
      <c r="D108" s="147"/>
      <c r="E108" s="148"/>
      <c r="F108" s="149"/>
      <c r="G108" s="150"/>
      <c r="H108" s="268" t="str">
        <f>IF(F108="","",IF(G108='換算レート表(レートチェック用)'!$C$8,VLOOKUP(D108,'換算レート表(レートチェック用)'!$B$9:$E$26,2,TRUE),IF(G108='換算レート表(レートチェック用)'!$D$8,VLOOKUP(D108,'換算レート表(レートチェック用)'!$B$9:$E$26,3,TRUE),IF(G108='換算レート表(レートチェック用)'!$E$8,VLOOKUP(D108,'換算レート表(レートチェック用)'!$B$9:$E$26,4,TRUE),IF(OR(G108="JPY",G108="円"),1,0)))))</f>
        <v/>
      </c>
      <c r="I108" s="239"/>
      <c r="J108" s="239"/>
      <c r="K108" s="280" t="str">
        <f>IF(I108="","",IF(J108='換算レート表(レートチェック用)'!$C$8,VLOOKUP(D108,'換算レート表(レートチェック用)'!$B$9:$E$26,2,TRUE),IF(J108='換算レート表(レートチェック用)'!$D$8,VLOOKUP(D108,'換算レート表(レートチェック用)'!$B$9:$E$26,3,TRUE),IF(J108='換算レート表(レートチェック用)'!$E$8,VLOOKUP(D108,'換算レート表(レートチェック用)'!$B$9:$E$26,4,TRUE),IF(OR(J108="JPY",J108="円"),1,0)))))</f>
        <v/>
      </c>
      <c r="L108" s="151"/>
      <c r="M108" s="144"/>
      <c r="N108" s="274" t="str">
        <f t="shared" si="30"/>
        <v/>
      </c>
      <c r="O108" s="257"/>
      <c r="P108" s="268" t="str">
        <f>IF(F108="","",IF(G108='換算レート表(レートチェック用)'!$C$8,VLOOKUP(D108,'換算レート表(レートチェック用)'!$B$9:$E$26,2,TRUE),IF(G108='換算レート表(レートチェック用)'!$D$8,VLOOKUP(D108,'換算レート表(レートチェック用)'!$B$9:$E$26,3,TRUE),IF(G108='換算レート表(レートチェック用)'!$E$8,VLOOKUP(D108,'換算レート表(レートチェック用)'!$B$9:$E$26,4,TRUE),IF(OR(G108="JPY",G108="円"),1,0)))))</f>
        <v/>
      </c>
      <c r="Q108" s="269" t="str">
        <f t="shared" si="31"/>
        <v/>
      </c>
      <c r="R108" s="270" t="str">
        <f t="shared" si="32"/>
        <v/>
      </c>
      <c r="S108" s="268" t="str">
        <f>IF(I108="","",IF(J108='換算レート表(レートチェック用)'!$C$8,VLOOKUP(D108,'換算レート表(レートチェック用)'!$B$9:$E$26,2,TRUE),IF(J108='換算レート表(レートチェック用)'!$D$8,VLOOKUP(D108,'換算レート表(レートチェック用)'!$B$9:$E$26,3,TRUE),IF(J108='換算レート表(レートチェック用)'!$E$8,VLOOKUP(D108,'換算レート表(レートチェック用)'!$B$9:$E$26,4,TRUE),IF(OR(J108="JPY",J108="円"),1,0)))))</f>
        <v/>
      </c>
      <c r="T108" s="269" t="str">
        <f t="shared" si="33"/>
        <v/>
      </c>
      <c r="U108" s="271" t="str">
        <f t="shared" si="34"/>
        <v/>
      </c>
      <c r="V108" s="272" t="str">
        <f t="shared" si="35"/>
        <v/>
      </c>
      <c r="W108" s="258"/>
    </row>
    <row r="109" spans="1:23" ht="18" customHeight="1" x14ac:dyDescent="0.2">
      <c r="A109" s="139" t="s">
        <v>12</v>
      </c>
      <c r="B109" s="145">
        <v>3</v>
      </c>
      <c r="C109" s="146"/>
      <c r="D109" s="147"/>
      <c r="E109" s="148"/>
      <c r="F109" s="149"/>
      <c r="G109" s="150"/>
      <c r="H109" s="268" t="str">
        <f>IF(F109="","",IF(G109='換算レート表(レートチェック用)'!$C$8,VLOOKUP(D109,'換算レート表(レートチェック用)'!$B$9:$E$26,2,TRUE),IF(G109='換算レート表(レートチェック用)'!$D$8,VLOOKUP(D109,'換算レート表(レートチェック用)'!$B$9:$E$26,3,TRUE),IF(G109='換算レート表(レートチェック用)'!$E$8,VLOOKUP(D109,'換算レート表(レートチェック用)'!$B$9:$E$26,4,TRUE),IF(OR(G109="JPY",G109="円"),1,0)))))</f>
        <v/>
      </c>
      <c r="I109" s="239"/>
      <c r="J109" s="239"/>
      <c r="K109" s="280" t="str">
        <f>IF(I109="","",IF(J109='換算レート表(レートチェック用)'!$C$8,VLOOKUP(D109,'換算レート表(レートチェック用)'!$B$9:$E$26,2,TRUE),IF(J109='換算レート表(レートチェック用)'!$D$8,VLOOKUP(D109,'換算レート表(レートチェック用)'!$B$9:$E$26,3,TRUE),IF(J109='換算レート表(レートチェック用)'!$E$8,VLOOKUP(D109,'換算レート表(レートチェック用)'!$B$9:$E$26,4,TRUE),IF(OR(J109="JPY",J109="円"),1,0)))))</f>
        <v/>
      </c>
      <c r="L109" s="151"/>
      <c r="M109" s="144"/>
      <c r="N109" s="274" t="str">
        <f t="shared" si="30"/>
        <v/>
      </c>
      <c r="O109" s="257"/>
      <c r="P109" s="268" t="str">
        <f>IF(F109="","",IF(G109='換算レート表(レートチェック用)'!$C$8,VLOOKUP(D109,'換算レート表(レートチェック用)'!$B$9:$E$26,2,TRUE),IF(G109='換算レート表(レートチェック用)'!$D$8,VLOOKUP(D109,'換算レート表(レートチェック用)'!$B$9:$E$26,3,TRUE),IF(G109='換算レート表(レートチェック用)'!$E$8,VLOOKUP(D109,'換算レート表(レートチェック用)'!$B$9:$E$26,4,TRUE),IF(OR(G109="JPY",G109="円"),1,0)))))</f>
        <v/>
      </c>
      <c r="Q109" s="269" t="str">
        <f t="shared" si="31"/>
        <v/>
      </c>
      <c r="R109" s="270" t="str">
        <f t="shared" si="32"/>
        <v/>
      </c>
      <c r="S109" s="268" t="str">
        <f>IF(I109="","",IF(J109='換算レート表(レートチェック用)'!$C$8,VLOOKUP(D109,'換算レート表(レートチェック用)'!$B$9:$E$26,2,TRUE),IF(J109='換算レート表(レートチェック用)'!$D$8,VLOOKUP(D109,'換算レート表(レートチェック用)'!$B$9:$E$26,3,TRUE),IF(J109='換算レート表(レートチェック用)'!$E$8,VLOOKUP(D109,'換算レート表(レートチェック用)'!$B$9:$E$26,4,TRUE),IF(OR(J109="JPY",J109="円"),1,0)))))</f>
        <v/>
      </c>
      <c r="T109" s="269" t="str">
        <f t="shared" si="33"/>
        <v/>
      </c>
      <c r="U109" s="271" t="str">
        <f t="shared" si="34"/>
        <v/>
      </c>
      <c r="V109" s="272" t="str">
        <f t="shared" si="35"/>
        <v/>
      </c>
      <c r="W109" s="258"/>
    </row>
    <row r="110" spans="1:23" ht="18" customHeight="1" x14ac:dyDescent="0.2">
      <c r="A110" s="139" t="s">
        <v>12</v>
      </c>
      <c r="B110" s="145">
        <v>4</v>
      </c>
      <c r="C110" s="146"/>
      <c r="D110" s="147"/>
      <c r="E110" s="152"/>
      <c r="F110" s="149"/>
      <c r="G110" s="150"/>
      <c r="H110" s="268" t="str">
        <f>IF(F110="","",IF(G110='換算レート表(レートチェック用)'!$C$8,VLOOKUP(D110,'換算レート表(レートチェック用)'!$B$9:$E$26,2,TRUE),IF(G110='換算レート表(レートチェック用)'!$D$8,VLOOKUP(D110,'換算レート表(レートチェック用)'!$B$9:$E$26,3,TRUE),IF(G110='換算レート表(レートチェック用)'!$E$8,VLOOKUP(D110,'換算レート表(レートチェック用)'!$B$9:$E$26,4,TRUE),IF(OR(G110="JPY",G110="円"),1,0)))))</f>
        <v/>
      </c>
      <c r="I110" s="239"/>
      <c r="J110" s="239"/>
      <c r="K110" s="280" t="str">
        <f>IF(I110="","",IF(J110='換算レート表(レートチェック用)'!$C$8,VLOOKUP(D110,'換算レート表(レートチェック用)'!$B$9:$E$26,2,TRUE),IF(J110='換算レート表(レートチェック用)'!$D$8,VLOOKUP(D110,'換算レート表(レートチェック用)'!$B$9:$E$26,3,TRUE),IF(J110='換算レート表(レートチェック用)'!$E$8,VLOOKUP(D110,'換算レート表(レートチェック用)'!$B$9:$E$26,4,TRUE),IF(OR(J110="JPY",J110="円"),1,0)))))</f>
        <v/>
      </c>
      <c r="L110" s="151"/>
      <c r="M110" s="144"/>
      <c r="N110" s="274" t="str">
        <f t="shared" si="30"/>
        <v/>
      </c>
      <c r="O110" s="257"/>
      <c r="P110" s="268" t="str">
        <f>IF(F110="","",IF(G110='換算レート表(レートチェック用)'!$C$8,VLOOKUP(D110,'換算レート表(レートチェック用)'!$B$9:$E$26,2,TRUE),IF(G110='換算レート表(レートチェック用)'!$D$8,VLOOKUP(D110,'換算レート表(レートチェック用)'!$B$9:$E$26,3,TRUE),IF(G110='換算レート表(レートチェック用)'!$E$8,VLOOKUP(D110,'換算レート表(レートチェック用)'!$B$9:$E$26,4,TRUE),IF(OR(G110="JPY",G110="円"),1,0)))))</f>
        <v/>
      </c>
      <c r="Q110" s="269" t="str">
        <f t="shared" si="31"/>
        <v/>
      </c>
      <c r="R110" s="270" t="str">
        <f t="shared" si="32"/>
        <v/>
      </c>
      <c r="S110" s="268" t="str">
        <f>IF(I110="","",IF(J110='換算レート表(レートチェック用)'!$C$8,VLOOKUP(D110,'換算レート表(レートチェック用)'!$B$9:$E$26,2,TRUE),IF(J110='換算レート表(レートチェック用)'!$D$8,VLOOKUP(D110,'換算レート表(レートチェック用)'!$B$9:$E$26,3,TRUE),IF(J110='換算レート表(レートチェック用)'!$E$8,VLOOKUP(D110,'換算レート表(レートチェック用)'!$B$9:$E$26,4,TRUE),IF(OR(J110="JPY",J110="円"),1,0)))))</f>
        <v/>
      </c>
      <c r="T110" s="269" t="str">
        <f t="shared" si="33"/>
        <v/>
      </c>
      <c r="U110" s="271" t="str">
        <f t="shared" si="34"/>
        <v/>
      </c>
      <c r="V110" s="272" t="str">
        <f t="shared" si="35"/>
        <v/>
      </c>
      <c r="W110" s="258"/>
    </row>
    <row r="111" spans="1:23" ht="18" customHeight="1" x14ac:dyDescent="0.2">
      <c r="A111" s="139" t="s">
        <v>12</v>
      </c>
      <c r="B111" s="145">
        <v>5</v>
      </c>
      <c r="C111" s="146"/>
      <c r="D111" s="147"/>
      <c r="E111" s="148"/>
      <c r="F111" s="149"/>
      <c r="G111" s="150"/>
      <c r="H111" s="268" t="str">
        <f>IF(F111="","",IF(G111='換算レート表(レートチェック用)'!$C$8,VLOOKUP(D111,'換算レート表(レートチェック用)'!$B$9:$E$26,2,TRUE),IF(G111='換算レート表(レートチェック用)'!$D$8,VLOOKUP(D111,'換算レート表(レートチェック用)'!$B$9:$E$26,3,TRUE),IF(G111='換算レート表(レートチェック用)'!$E$8,VLOOKUP(D111,'換算レート表(レートチェック用)'!$B$9:$E$26,4,TRUE),IF(OR(G111="JPY",G111="円"),1,0)))))</f>
        <v/>
      </c>
      <c r="I111" s="239"/>
      <c r="J111" s="239"/>
      <c r="K111" s="280" t="str">
        <f>IF(I111="","",IF(J111='換算レート表(レートチェック用)'!$C$8,VLOOKUP(D111,'換算レート表(レートチェック用)'!$B$9:$E$26,2,TRUE),IF(J111='換算レート表(レートチェック用)'!$D$8,VLOOKUP(D111,'換算レート表(レートチェック用)'!$B$9:$E$26,3,TRUE),IF(J111='換算レート表(レートチェック用)'!$E$8,VLOOKUP(D111,'換算レート表(レートチェック用)'!$B$9:$E$26,4,TRUE),IF(OR(J111="JPY",J111="円"),1,0)))))</f>
        <v/>
      </c>
      <c r="L111" s="151"/>
      <c r="M111" s="144"/>
      <c r="N111" s="274" t="str">
        <f t="shared" si="30"/>
        <v/>
      </c>
      <c r="O111" s="257"/>
      <c r="P111" s="268" t="str">
        <f>IF(F111="","",IF(G111='換算レート表(レートチェック用)'!$C$8,VLOOKUP(D111,'換算レート表(レートチェック用)'!$B$9:$E$26,2,TRUE),IF(G111='換算レート表(レートチェック用)'!$D$8,VLOOKUP(D111,'換算レート表(レートチェック用)'!$B$9:$E$26,3,TRUE),IF(G111='換算レート表(レートチェック用)'!$E$8,VLOOKUP(D111,'換算レート表(レートチェック用)'!$B$9:$E$26,4,TRUE),IF(OR(G111="JPY",G111="円"),1,0)))))</f>
        <v/>
      </c>
      <c r="Q111" s="269" t="str">
        <f t="shared" si="31"/>
        <v/>
      </c>
      <c r="R111" s="270" t="str">
        <f t="shared" si="32"/>
        <v/>
      </c>
      <c r="S111" s="268" t="str">
        <f>IF(I111="","",IF(J111='換算レート表(レートチェック用)'!$C$8,VLOOKUP(D111,'換算レート表(レートチェック用)'!$B$9:$E$26,2,TRUE),IF(J111='換算レート表(レートチェック用)'!$D$8,VLOOKUP(D111,'換算レート表(レートチェック用)'!$B$9:$E$26,3,TRUE),IF(J111='換算レート表(レートチェック用)'!$E$8,VLOOKUP(D111,'換算レート表(レートチェック用)'!$B$9:$E$26,4,TRUE),IF(OR(J111="JPY",J111="円"),1,0)))))</f>
        <v/>
      </c>
      <c r="T111" s="269" t="str">
        <f t="shared" si="33"/>
        <v/>
      </c>
      <c r="U111" s="271" t="str">
        <f t="shared" si="34"/>
        <v/>
      </c>
      <c r="V111" s="272" t="str">
        <f t="shared" si="35"/>
        <v/>
      </c>
      <c r="W111" s="258"/>
    </row>
    <row r="112" spans="1:23" ht="18" customHeight="1" x14ac:dyDescent="0.2">
      <c r="A112" s="139" t="s">
        <v>12</v>
      </c>
      <c r="B112" s="145">
        <v>6</v>
      </c>
      <c r="C112" s="146"/>
      <c r="D112" s="147"/>
      <c r="E112" s="148"/>
      <c r="F112" s="149"/>
      <c r="G112" s="150"/>
      <c r="H112" s="268" t="str">
        <f>IF(F112="","",IF(G112='換算レート表(レートチェック用)'!$C$8,VLOOKUP(D112,'換算レート表(レートチェック用)'!$B$9:$E$26,2,TRUE),IF(G112='換算レート表(レートチェック用)'!$D$8,VLOOKUP(D112,'換算レート表(レートチェック用)'!$B$9:$E$26,3,TRUE),IF(G112='換算レート表(レートチェック用)'!$E$8,VLOOKUP(D112,'換算レート表(レートチェック用)'!$B$9:$E$26,4,TRUE),IF(OR(G112="JPY",G112="円"),1,0)))))</f>
        <v/>
      </c>
      <c r="I112" s="239"/>
      <c r="J112" s="239"/>
      <c r="K112" s="280" t="str">
        <f>IF(I112="","",IF(J112='換算レート表(レートチェック用)'!$C$8,VLOOKUP(D112,'換算レート表(レートチェック用)'!$B$9:$E$26,2,TRUE),IF(J112='換算レート表(レートチェック用)'!$D$8,VLOOKUP(D112,'換算レート表(レートチェック用)'!$B$9:$E$26,3,TRUE),IF(J112='換算レート表(レートチェック用)'!$E$8,VLOOKUP(D112,'換算レート表(レートチェック用)'!$B$9:$E$26,4,TRUE),IF(OR(J112="JPY",J112="円"),1,0)))))</f>
        <v/>
      </c>
      <c r="L112" s="151"/>
      <c r="N112" s="274" t="str">
        <f t="shared" si="30"/>
        <v/>
      </c>
      <c r="O112" s="257"/>
      <c r="P112" s="268" t="str">
        <f>IF(F112="","",IF(G112='換算レート表(レートチェック用)'!$C$8,VLOOKUP(D112,'換算レート表(レートチェック用)'!$B$9:$E$26,2,TRUE),IF(G112='換算レート表(レートチェック用)'!$D$8,VLOOKUP(D112,'換算レート表(レートチェック用)'!$B$9:$E$26,3,TRUE),IF(G112='換算レート表(レートチェック用)'!$E$8,VLOOKUP(D112,'換算レート表(レートチェック用)'!$B$9:$E$26,4,TRUE),IF(OR(G112="JPY",G112="円"),1,0)))))</f>
        <v/>
      </c>
      <c r="Q112" s="269" t="str">
        <f t="shared" si="31"/>
        <v/>
      </c>
      <c r="R112" s="270" t="str">
        <f t="shared" si="32"/>
        <v/>
      </c>
      <c r="S112" s="268" t="str">
        <f>IF(I112="","",IF(J112='換算レート表(レートチェック用)'!$C$8,VLOOKUP(D112,'換算レート表(レートチェック用)'!$B$9:$E$26,2,TRUE),IF(J112='換算レート表(レートチェック用)'!$D$8,VLOOKUP(D112,'換算レート表(レートチェック用)'!$B$9:$E$26,3,TRUE),IF(J112='換算レート表(レートチェック用)'!$E$8,VLOOKUP(D112,'換算レート表(レートチェック用)'!$B$9:$E$26,4,TRUE),IF(OR(J112="JPY",J112="円"),1,0)))))</f>
        <v/>
      </c>
      <c r="T112" s="269" t="str">
        <f t="shared" si="33"/>
        <v/>
      </c>
      <c r="U112" s="271" t="str">
        <f t="shared" si="34"/>
        <v/>
      </c>
      <c r="V112" s="272" t="str">
        <f t="shared" si="35"/>
        <v/>
      </c>
      <c r="W112" s="258"/>
    </row>
    <row r="113" spans="1:23" ht="18" customHeight="1" x14ac:dyDescent="0.2">
      <c r="A113" s="139" t="s">
        <v>12</v>
      </c>
      <c r="B113" s="145">
        <v>7</v>
      </c>
      <c r="C113" s="146"/>
      <c r="D113" s="147"/>
      <c r="E113" s="148"/>
      <c r="F113" s="149"/>
      <c r="G113" s="150"/>
      <c r="H113" s="268" t="str">
        <f>IF(F113="","",IF(G113='換算レート表(レートチェック用)'!$C$8,VLOOKUP(D113,'換算レート表(レートチェック用)'!$B$9:$E$26,2,TRUE),IF(G113='換算レート表(レートチェック用)'!$D$8,VLOOKUP(D113,'換算レート表(レートチェック用)'!$B$9:$E$26,3,TRUE),IF(G113='換算レート表(レートチェック用)'!$E$8,VLOOKUP(D113,'換算レート表(レートチェック用)'!$B$9:$E$26,4,TRUE),IF(OR(G113="JPY",G113="円"),1,0)))))</f>
        <v/>
      </c>
      <c r="I113" s="239"/>
      <c r="J113" s="239"/>
      <c r="K113" s="280" t="str">
        <f>IF(I113="","",IF(J113='換算レート表(レートチェック用)'!$C$8,VLOOKUP(D113,'換算レート表(レートチェック用)'!$B$9:$E$26,2,TRUE),IF(J113='換算レート表(レートチェック用)'!$D$8,VLOOKUP(D113,'換算レート表(レートチェック用)'!$B$9:$E$26,3,TRUE),IF(J113='換算レート表(レートチェック用)'!$E$8,VLOOKUP(D113,'換算レート表(レートチェック用)'!$B$9:$E$26,4,TRUE),IF(OR(J113="JPY",J113="円"),1,0)))))</f>
        <v/>
      </c>
      <c r="L113" s="151"/>
      <c r="N113" s="274" t="str">
        <f t="shared" si="30"/>
        <v/>
      </c>
      <c r="O113" s="257"/>
      <c r="P113" s="268" t="str">
        <f>IF(F113="","",IF(G113='換算レート表(レートチェック用)'!$C$8,VLOOKUP(D113,'換算レート表(レートチェック用)'!$B$9:$E$26,2,TRUE),IF(G113='換算レート表(レートチェック用)'!$D$8,VLOOKUP(D113,'換算レート表(レートチェック用)'!$B$9:$E$26,3,TRUE),IF(G113='換算レート表(レートチェック用)'!$E$8,VLOOKUP(D113,'換算レート表(レートチェック用)'!$B$9:$E$26,4,TRUE),IF(OR(G113="JPY",G113="円"),1,0)))))</f>
        <v/>
      </c>
      <c r="Q113" s="269" t="str">
        <f t="shared" si="31"/>
        <v/>
      </c>
      <c r="R113" s="270" t="str">
        <f t="shared" si="32"/>
        <v/>
      </c>
      <c r="S113" s="268" t="str">
        <f>IF(I113="","",IF(J113='換算レート表(レートチェック用)'!$C$8,VLOOKUP(D113,'換算レート表(レートチェック用)'!$B$9:$E$26,2,TRUE),IF(J113='換算レート表(レートチェック用)'!$D$8,VLOOKUP(D113,'換算レート表(レートチェック用)'!$B$9:$E$26,3,TRUE),IF(J113='換算レート表(レートチェック用)'!$E$8,VLOOKUP(D113,'換算レート表(レートチェック用)'!$B$9:$E$26,4,TRUE),IF(OR(J113="JPY",J113="円"),1,0)))))</f>
        <v/>
      </c>
      <c r="T113" s="269" t="str">
        <f t="shared" si="33"/>
        <v/>
      </c>
      <c r="U113" s="271" t="str">
        <f t="shared" si="34"/>
        <v/>
      </c>
      <c r="V113" s="272" t="str">
        <f t="shared" si="35"/>
        <v/>
      </c>
      <c r="W113" s="258"/>
    </row>
    <row r="114" spans="1:23" ht="18" customHeight="1" x14ac:dyDescent="0.2">
      <c r="A114" s="139" t="s">
        <v>12</v>
      </c>
      <c r="B114" s="145">
        <v>8</v>
      </c>
      <c r="C114" s="146"/>
      <c r="D114" s="147"/>
      <c r="E114" s="148"/>
      <c r="F114" s="149"/>
      <c r="G114" s="150"/>
      <c r="H114" s="268" t="str">
        <f>IF(F114="","",IF(G114='換算レート表(レートチェック用)'!$C$8,VLOOKUP(D114,'換算レート表(レートチェック用)'!$B$9:$E$26,2,TRUE),IF(G114='換算レート表(レートチェック用)'!$D$8,VLOOKUP(D114,'換算レート表(レートチェック用)'!$B$9:$E$26,3,TRUE),IF(G114='換算レート表(レートチェック用)'!$E$8,VLOOKUP(D114,'換算レート表(レートチェック用)'!$B$9:$E$26,4,TRUE),IF(OR(G114="JPY",G114="円"),1,0)))))</f>
        <v/>
      </c>
      <c r="I114" s="239"/>
      <c r="J114" s="239"/>
      <c r="K114" s="280" t="str">
        <f>IF(I114="","",IF(J114='換算レート表(レートチェック用)'!$C$8,VLOOKUP(D114,'換算レート表(レートチェック用)'!$B$9:$E$26,2,TRUE),IF(J114='換算レート表(レートチェック用)'!$D$8,VLOOKUP(D114,'換算レート表(レートチェック用)'!$B$9:$E$26,3,TRUE),IF(J114='換算レート表(レートチェック用)'!$E$8,VLOOKUP(D114,'換算レート表(レートチェック用)'!$B$9:$E$26,4,TRUE),IF(OR(J114="JPY",J114="円"),1,0)))))</f>
        <v/>
      </c>
      <c r="L114" s="151"/>
      <c r="N114" s="274" t="str">
        <f t="shared" si="30"/>
        <v/>
      </c>
      <c r="O114" s="257"/>
      <c r="P114" s="268" t="str">
        <f>IF(F114="","",IF(G114='換算レート表(レートチェック用)'!$C$8,VLOOKUP(D114,'換算レート表(レートチェック用)'!$B$9:$E$26,2,TRUE),IF(G114='換算レート表(レートチェック用)'!$D$8,VLOOKUP(D114,'換算レート表(レートチェック用)'!$B$9:$E$26,3,TRUE),IF(G114='換算レート表(レートチェック用)'!$E$8,VLOOKUP(D114,'換算レート表(レートチェック用)'!$B$9:$E$26,4,TRUE),IF(OR(G114="JPY",G114="円"),1,0)))))</f>
        <v/>
      </c>
      <c r="Q114" s="269" t="str">
        <f t="shared" si="31"/>
        <v/>
      </c>
      <c r="R114" s="270" t="str">
        <f t="shared" si="32"/>
        <v/>
      </c>
      <c r="S114" s="268" t="str">
        <f>IF(I114="","",IF(J114='換算レート表(レートチェック用)'!$C$8,VLOOKUP(D114,'換算レート表(レートチェック用)'!$B$9:$E$26,2,TRUE),IF(J114='換算レート表(レートチェック用)'!$D$8,VLOOKUP(D114,'換算レート表(レートチェック用)'!$B$9:$E$26,3,TRUE),IF(J114='換算レート表(レートチェック用)'!$E$8,VLOOKUP(D114,'換算レート表(レートチェック用)'!$B$9:$E$26,4,TRUE),IF(OR(J114="JPY",J114="円"),1,0)))))</f>
        <v/>
      </c>
      <c r="T114" s="269" t="str">
        <f t="shared" si="33"/>
        <v/>
      </c>
      <c r="U114" s="271" t="str">
        <f t="shared" si="34"/>
        <v/>
      </c>
      <c r="V114" s="272" t="str">
        <f t="shared" si="35"/>
        <v/>
      </c>
      <c r="W114" s="258"/>
    </row>
    <row r="115" spans="1:23" ht="18" customHeight="1" x14ac:dyDescent="0.2">
      <c r="A115" s="139" t="s">
        <v>12</v>
      </c>
      <c r="B115" s="145">
        <v>9</v>
      </c>
      <c r="C115" s="146"/>
      <c r="D115" s="147"/>
      <c r="E115" s="148"/>
      <c r="F115" s="149"/>
      <c r="G115" s="150"/>
      <c r="H115" s="268" t="str">
        <f>IF(F115="","",IF(G115='換算レート表(レートチェック用)'!$C$8,VLOOKUP(D115,'換算レート表(レートチェック用)'!$B$9:$E$26,2,TRUE),IF(G115='換算レート表(レートチェック用)'!$D$8,VLOOKUP(D115,'換算レート表(レートチェック用)'!$B$9:$E$26,3,TRUE),IF(G115='換算レート表(レートチェック用)'!$E$8,VLOOKUP(D115,'換算レート表(レートチェック用)'!$B$9:$E$26,4,TRUE),IF(OR(G115="JPY",G115="円"),1,0)))))</f>
        <v/>
      </c>
      <c r="I115" s="239"/>
      <c r="J115" s="239"/>
      <c r="K115" s="280" t="str">
        <f>IF(I115="","",IF(J115='換算レート表(レートチェック用)'!$C$8,VLOOKUP(D115,'換算レート表(レートチェック用)'!$B$9:$E$26,2,TRUE),IF(J115='換算レート表(レートチェック用)'!$D$8,VLOOKUP(D115,'換算レート表(レートチェック用)'!$B$9:$E$26,3,TRUE),IF(J115='換算レート表(レートチェック用)'!$E$8,VLOOKUP(D115,'換算レート表(レートチェック用)'!$B$9:$E$26,4,TRUE),IF(OR(J115="JPY",J115="円"),1,0)))))</f>
        <v/>
      </c>
      <c r="L115" s="151"/>
      <c r="N115" s="274" t="str">
        <f t="shared" si="30"/>
        <v/>
      </c>
      <c r="O115" s="257"/>
      <c r="P115" s="268" t="str">
        <f>IF(F115="","",IF(G115='換算レート表(レートチェック用)'!$C$8,VLOOKUP(D115,'換算レート表(レートチェック用)'!$B$9:$E$26,2,TRUE),IF(G115='換算レート表(レートチェック用)'!$D$8,VLOOKUP(D115,'換算レート表(レートチェック用)'!$B$9:$E$26,3,TRUE),IF(G115='換算レート表(レートチェック用)'!$E$8,VLOOKUP(D115,'換算レート表(レートチェック用)'!$B$9:$E$26,4,TRUE),IF(OR(G115="JPY",G115="円"),1,0)))))</f>
        <v/>
      </c>
      <c r="Q115" s="269" t="str">
        <f t="shared" si="31"/>
        <v/>
      </c>
      <c r="R115" s="270" t="str">
        <f t="shared" si="32"/>
        <v/>
      </c>
      <c r="S115" s="268" t="str">
        <f>IF(I115="","",IF(J115='換算レート表(レートチェック用)'!$C$8,VLOOKUP(D115,'換算レート表(レートチェック用)'!$B$9:$E$26,2,TRUE),IF(J115='換算レート表(レートチェック用)'!$D$8,VLOOKUP(D115,'換算レート表(レートチェック用)'!$B$9:$E$26,3,TRUE),IF(J115='換算レート表(レートチェック用)'!$E$8,VLOOKUP(D115,'換算レート表(レートチェック用)'!$B$9:$E$26,4,TRUE),IF(OR(J115="JPY",J115="円"),1,0)))))</f>
        <v/>
      </c>
      <c r="T115" s="269" t="str">
        <f t="shared" si="33"/>
        <v/>
      </c>
      <c r="U115" s="271" t="str">
        <f t="shared" si="34"/>
        <v/>
      </c>
      <c r="V115" s="272" t="str">
        <f t="shared" si="35"/>
        <v/>
      </c>
      <c r="W115" s="258"/>
    </row>
    <row r="116" spans="1:23" ht="18" customHeight="1" x14ac:dyDescent="0.2">
      <c r="A116" s="139" t="s">
        <v>12</v>
      </c>
      <c r="B116" s="145">
        <v>10</v>
      </c>
      <c r="C116" s="146"/>
      <c r="D116" s="147"/>
      <c r="E116" s="148"/>
      <c r="F116" s="149"/>
      <c r="G116" s="150"/>
      <c r="H116" s="268" t="str">
        <f>IF(F116="","",IF(G116='換算レート表(レートチェック用)'!$C$8,VLOOKUP(D116,'換算レート表(レートチェック用)'!$B$9:$E$26,2,TRUE),IF(G116='換算レート表(レートチェック用)'!$D$8,VLOOKUP(D116,'換算レート表(レートチェック用)'!$B$9:$E$26,3,TRUE),IF(G116='換算レート表(レートチェック用)'!$E$8,VLOOKUP(D116,'換算レート表(レートチェック用)'!$B$9:$E$26,4,TRUE),IF(OR(G116="JPY",G116="円"),1,0)))))</f>
        <v/>
      </c>
      <c r="I116" s="239"/>
      <c r="J116" s="239"/>
      <c r="K116" s="280" t="str">
        <f>IF(I116="","",IF(J116='換算レート表(レートチェック用)'!$C$8,VLOOKUP(D116,'換算レート表(レートチェック用)'!$B$9:$E$26,2,TRUE),IF(J116='換算レート表(レートチェック用)'!$D$8,VLOOKUP(D116,'換算レート表(レートチェック用)'!$B$9:$E$26,3,TRUE),IF(J116='換算レート表(レートチェック用)'!$E$8,VLOOKUP(D116,'換算レート表(レートチェック用)'!$B$9:$E$26,4,TRUE),IF(OR(J116="JPY",J116="円"),1,0)))))</f>
        <v/>
      </c>
      <c r="L116" s="151"/>
      <c r="N116" s="274" t="str">
        <f t="shared" si="30"/>
        <v/>
      </c>
      <c r="O116" s="257"/>
      <c r="P116" s="268" t="str">
        <f>IF(F116="","",IF(G116='換算レート表(レートチェック用)'!$C$8,VLOOKUP(D116,'換算レート表(レートチェック用)'!$B$9:$E$26,2,TRUE),IF(G116='換算レート表(レートチェック用)'!$D$8,VLOOKUP(D116,'換算レート表(レートチェック用)'!$B$9:$E$26,3,TRUE),IF(G116='換算レート表(レートチェック用)'!$E$8,VLOOKUP(D116,'換算レート表(レートチェック用)'!$B$9:$E$26,4,TRUE),IF(OR(G116="JPY",G116="円"),1,0)))))</f>
        <v/>
      </c>
      <c r="Q116" s="269" t="str">
        <f t="shared" si="31"/>
        <v/>
      </c>
      <c r="R116" s="270" t="str">
        <f t="shared" si="32"/>
        <v/>
      </c>
      <c r="S116" s="268" t="str">
        <f>IF(I116="","",IF(J116='換算レート表(レートチェック用)'!$C$8,VLOOKUP(D116,'換算レート表(レートチェック用)'!$B$9:$E$26,2,TRUE),IF(J116='換算レート表(レートチェック用)'!$D$8,VLOOKUP(D116,'換算レート表(レートチェック用)'!$B$9:$E$26,3,TRUE),IF(J116='換算レート表(レートチェック用)'!$E$8,VLOOKUP(D116,'換算レート表(レートチェック用)'!$B$9:$E$26,4,TRUE),IF(OR(J116="JPY",J116="円"),1,0)))))</f>
        <v/>
      </c>
      <c r="T116" s="269" t="str">
        <f t="shared" si="33"/>
        <v/>
      </c>
      <c r="U116" s="271" t="str">
        <f t="shared" si="34"/>
        <v/>
      </c>
      <c r="V116" s="272" t="str">
        <f t="shared" si="35"/>
        <v/>
      </c>
      <c r="W116" s="258"/>
    </row>
    <row r="117" spans="1:23" ht="18" customHeight="1" x14ac:dyDescent="0.2">
      <c r="A117" s="139" t="s">
        <v>12</v>
      </c>
      <c r="B117" s="145">
        <v>11</v>
      </c>
      <c r="C117" s="146"/>
      <c r="D117" s="147"/>
      <c r="E117" s="148"/>
      <c r="F117" s="149"/>
      <c r="G117" s="150"/>
      <c r="H117" s="268" t="str">
        <f>IF(F117="","",IF(G117='換算レート表(レートチェック用)'!$C$8,VLOOKUP(D117,'換算レート表(レートチェック用)'!$B$9:$E$26,2,TRUE),IF(G117='換算レート表(レートチェック用)'!$D$8,VLOOKUP(D117,'換算レート表(レートチェック用)'!$B$9:$E$26,3,TRUE),IF(G117='換算レート表(レートチェック用)'!$E$8,VLOOKUP(D117,'換算レート表(レートチェック用)'!$B$9:$E$26,4,TRUE),IF(OR(G117="JPY",G117="円"),1,0)))))</f>
        <v/>
      </c>
      <c r="I117" s="239"/>
      <c r="J117" s="239"/>
      <c r="K117" s="280" t="str">
        <f>IF(I117="","",IF(J117='換算レート表(レートチェック用)'!$C$8,VLOOKUP(D117,'換算レート表(レートチェック用)'!$B$9:$E$26,2,TRUE),IF(J117='換算レート表(レートチェック用)'!$D$8,VLOOKUP(D117,'換算レート表(レートチェック用)'!$B$9:$E$26,3,TRUE),IF(J117='換算レート表(レートチェック用)'!$E$8,VLOOKUP(D117,'換算レート表(レートチェック用)'!$B$9:$E$26,4,TRUE),IF(OR(J117="JPY",J117="円"),1,0)))))</f>
        <v/>
      </c>
      <c r="L117" s="151"/>
      <c r="N117" s="274" t="str">
        <f t="shared" si="30"/>
        <v/>
      </c>
      <c r="O117" s="257"/>
      <c r="P117" s="268" t="str">
        <f>IF(F117="","",IF(G117='換算レート表(レートチェック用)'!$C$8,VLOOKUP(D117,'換算レート表(レートチェック用)'!$B$9:$E$26,2,TRUE),IF(G117='換算レート表(レートチェック用)'!$D$8,VLOOKUP(D117,'換算レート表(レートチェック用)'!$B$9:$E$26,3,TRUE),IF(G117='換算レート表(レートチェック用)'!$E$8,VLOOKUP(D117,'換算レート表(レートチェック用)'!$B$9:$E$26,4,TRUE),IF(OR(G117="JPY",G117="円"),1,0)))))</f>
        <v/>
      </c>
      <c r="Q117" s="269" t="str">
        <f t="shared" si="31"/>
        <v/>
      </c>
      <c r="R117" s="270" t="str">
        <f t="shared" si="32"/>
        <v/>
      </c>
      <c r="S117" s="268" t="str">
        <f>IF(I117="","",IF(J117='換算レート表(レートチェック用)'!$C$8,VLOOKUP(D117,'換算レート表(レートチェック用)'!$B$9:$E$26,2,TRUE),IF(J117='換算レート表(レートチェック用)'!$D$8,VLOOKUP(D117,'換算レート表(レートチェック用)'!$B$9:$E$26,3,TRUE),IF(J117='換算レート表(レートチェック用)'!$E$8,VLOOKUP(D117,'換算レート表(レートチェック用)'!$B$9:$E$26,4,TRUE),IF(OR(J117="JPY",J117="円"),1,0)))))</f>
        <v/>
      </c>
      <c r="T117" s="269" t="str">
        <f t="shared" si="33"/>
        <v/>
      </c>
      <c r="U117" s="271" t="str">
        <f t="shared" si="34"/>
        <v/>
      </c>
      <c r="V117" s="272" t="str">
        <f t="shared" si="35"/>
        <v/>
      </c>
      <c r="W117" s="258"/>
    </row>
    <row r="118" spans="1:23" ht="18" customHeight="1" x14ac:dyDescent="0.2">
      <c r="A118" s="139" t="s">
        <v>12</v>
      </c>
      <c r="B118" s="145">
        <v>12</v>
      </c>
      <c r="C118" s="146"/>
      <c r="D118" s="147"/>
      <c r="E118" s="148"/>
      <c r="F118" s="149"/>
      <c r="G118" s="150"/>
      <c r="H118" s="268" t="str">
        <f>IF(F118="","",IF(G118='換算レート表(レートチェック用)'!$C$8,VLOOKUP(D118,'換算レート表(レートチェック用)'!$B$9:$E$26,2,TRUE),IF(G118='換算レート表(レートチェック用)'!$D$8,VLOOKUP(D118,'換算レート表(レートチェック用)'!$B$9:$E$26,3,TRUE),IF(G118='換算レート表(レートチェック用)'!$E$8,VLOOKUP(D118,'換算レート表(レートチェック用)'!$B$9:$E$26,4,TRUE),IF(OR(G118="JPY",G118="円"),1,0)))))</f>
        <v/>
      </c>
      <c r="I118" s="239"/>
      <c r="J118" s="239"/>
      <c r="K118" s="280" t="str">
        <f>IF(I118="","",IF(J118='換算レート表(レートチェック用)'!$C$8,VLOOKUP(D118,'換算レート表(レートチェック用)'!$B$9:$E$26,2,TRUE),IF(J118='換算レート表(レートチェック用)'!$D$8,VLOOKUP(D118,'換算レート表(レートチェック用)'!$B$9:$E$26,3,TRUE),IF(J118='換算レート表(レートチェック用)'!$E$8,VLOOKUP(D118,'換算レート表(レートチェック用)'!$B$9:$E$26,4,TRUE),IF(OR(J118="JPY",J118="円"),1,0)))))</f>
        <v/>
      </c>
      <c r="L118" s="151"/>
      <c r="N118" s="274" t="str">
        <f t="shared" si="30"/>
        <v/>
      </c>
      <c r="O118" s="257"/>
      <c r="P118" s="268" t="str">
        <f>IF(F118="","",IF(G118='換算レート表(レートチェック用)'!$C$8,VLOOKUP(D118,'換算レート表(レートチェック用)'!$B$9:$E$26,2,TRUE),IF(G118='換算レート表(レートチェック用)'!$D$8,VLOOKUP(D118,'換算レート表(レートチェック用)'!$B$9:$E$26,3,TRUE),IF(G118='換算レート表(レートチェック用)'!$E$8,VLOOKUP(D118,'換算レート表(レートチェック用)'!$B$9:$E$26,4,TRUE),IF(OR(G118="JPY",G118="円"),1,0)))))</f>
        <v/>
      </c>
      <c r="Q118" s="269" t="str">
        <f t="shared" si="31"/>
        <v/>
      </c>
      <c r="R118" s="270" t="str">
        <f t="shared" si="32"/>
        <v/>
      </c>
      <c r="S118" s="268" t="str">
        <f>IF(I118="","",IF(J118='換算レート表(レートチェック用)'!$C$8,VLOOKUP(D118,'換算レート表(レートチェック用)'!$B$9:$E$26,2,TRUE),IF(J118='換算レート表(レートチェック用)'!$D$8,VLOOKUP(D118,'換算レート表(レートチェック用)'!$B$9:$E$26,3,TRUE),IF(J118='換算レート表(レートチェック用)'!$E$8,VLOOKUP(D118,'換算レート表(レートチェック用)'!$B$9:$E$26,4,TRUE),IF(OR(J118="JPY",J118="円"),1,0)))))</f>
        <v/>
      </c>
      <c r="T118" s="269" t="str">
        <f t="shared" si="33"/>
        <v/>
      </c>
      <c r="U118" s="271" t="str">
        <f t="shared" si="34"/>
        <v/>
      </c>
      <c r="V118" s="272" t="str">
        <f t="shared" si="35"/>
        <v/>
      </c>
      <c r="W118" s="258"/>
    </row>
    <row r="119" spans="1:23" ht="18" customHeight="1" x14ac:dyDescent="0.2">
      <c r="A119" s="139" t="s">
        <v>12</v>
      </c>
      <c r="B119" s="145">
        <v>13</v>
      </c>
      <c r="C119" s="146"/>
      <c r="D119" s="147"/>
      <c r="E119" s="148"/>
      <c r="F119" s="149"/>
      <c r="G119" s="150"/>
      <c r="H119" s="268" t="str">
        <f>IF(F119="","",IF(G119='換算レート表(レートチェック用)'!$C$8,VLOOKUP(D119,'換算レート表(レートチェック用)'!$B$9:$E$26,2,TRUE),IF(G119='換算レート表(レートチェック用)'!$D$8,VLOOKUP(D119,'換算レート表(レートチェック用)'!$B$9:$E$26,3,TRUE),IF(G119='換算レート表(レートチェック用)'!$E$8,VLOOKUP(D119,'換算レート表(レートチェック用)'!$B$9:$E$26,4,TRUE),IF(OR(G119="JPY",G119="円"),1,0)))))</f>
        <v/>
      </c>
      <c r="I119" s="239"/>
      <c r="J119" s="239"/>
      <c r="K119" s="280" t="str">
        <f>IF(I119="","",IF(J119='換算レート表(レートチェック用)'!$C$8,VLOOKUP(D119,'換算レート表(レートチェック用)'!$B$9:$E$26,2,TRUE),IF(J119='換算レート表(レートチェック用)'!$D$8,VLOOKUP(D119,'換算レート表(レートチェック用)'!$B$9:$E$26,3,TRUE),IF(J119='換算レート表(レートチェック用)'!$E$8,VLOOKUP(D119,'換算レート表(レートチェック用)'!$B$9:$E$26,4,TRUE),IF(OR(J119="JPY",J119="円"),1,0)))))</f>
        <v/>
      </c>
      <c r="L119" s="151"/>
      <c r="N119" s="274" t="str">
        <f t="shared" si="30"/>
        <v/>
      </c>
      <c r="O119" s="257"/>
      <c r="P119" s="268" t="str">
        <f>IF(F119="","",IF(G119='換算レート表(レートチェック用)'!$C$8,VLOOKUP(D119,'換算レート表(レートチェック用)'!$B$9:$E$26,2,TRUE),IF(G119='換算レート表(レートチェック用)'!$D$8,VLOOKUP(D119,'換算レート表(レートチェック用)'!$B$9:$E$26,3,TRUE),IF(G119='換算レート表(レートチェック用)'!$E$8,VLOOKUP(D119,'換算レート表(レートチェック用)'!$B$9:$E$26,4,TRUE),IF(OR(G119="JPY",G119="円"),1,0)))))</f>
        <v/>
      </c>
      <c r="Q119" s="269" t="str">
        <f t="shared" si="31"/>
        <v/>
      </c>
      <c r="R119" s="270" t="str">
        <f t="shared" si="32"/>
        <v/>
      </c>
      <c r="S119" s="268" t="str">
        <f>IF(I119="","",IF(J119='換算レート表(レートチェック用)'!$C$8,VLOOKUP(D119,'換算レート表(レートチェック用)'!$B$9:$E$26,2,TRUE),IF(J119='換算レート表(レートチェック用)'!$D$8,VLOOKUP(D119,'換算レート表(レートチェック用)'!$B$9:$E$26,3,TRUE),IF(J119='換算レート表(レートチェック用)'!$E$8,VLOOKUP(D119,'換算レート表(レートチェック用)'!$B$9:$E$26,4,TRUE),IF(OR(J119="JPY",J119="円"),1,0)))))</f>
        <v/>
      </c>
      <c r="T119" s="269" t="str">
        <f t="shared" si="33"/>
        <v/>
      </c>
      <c r="U119" s="271" t="str">
        <f t="shared" si="34"/>
        <v/>
      </c>
      <c r="V119" s="272" t="str">
        <f t="shared" si="35"/>
        <v/>
      </c>
      <c r="W119" s="258"/>
    </row>
    <row r="120" spans="1:23" ht="18" customHeight="1" x14ac:dyDescent="0.2">
      <c r="A120" s="139" t="s">
        <v>12</v>
      </c>
      <c r="B120" s="145">
        <v>14</v>
      </c>
      <c r="C120" s="146"/>
      <c r="D120" s="147"/>
      <c r="E120" s="148"/>
      <c r="F120" s="149"/>
      <c r="G120" s="150"/>
      <c r="H120" s="268" t="str">
        <f>IF(F120="","",IF(G120='換算レート表(レートチェック用)'!$C$8,VLOOKUP(D120,'換算レート表(レートチェック用)'!$B$9:$E$26,2,TRUE),IF(G120='換算レート表(レートチェック用)'!$D$8,VLOOKUP(D120,'換算レート表(レートチェック用)'!$B$9:$E$26,3,TRUE),IF(G120='換算レート表(レートチェック用)'!$E$8,VLOOKUP(D120,'換算レート表(レートチェック用)'!$B$9:$E$26,4,TRUE),IF(OR(G120="JPY",G120="円"),1,0)))))</f>
        <v/>
      </c>
      <c r="I120" s="239"/>
      <c r="J120" s="239"/>
      <c r="K120" s="280" t="str">
        <f>IF(I120="","",IF(J120='換算レート表(レートチェック用)'!$C$8,VLOOKUP(D120,'換算レート表(レートチェック用)'!$B$9:$E$26,2,TRUE),IF(J120='換算レート表(レートチェック用)'!$D$8,VLOOKUP(D120,'換算レート表(レートチェック用)'!$B$9:$E$26,3,TRUE),IF(J120='換算レート表(レートチェック用)'!$E$8,VLOOKUP(D120,'換算レート表(レートチェック用)'!$B$9:$E$26,4,TRUE),IF(OR(J120="JPY",J120="円"),1,0)))))</f>
        <v/>
      </c>
      <c r="L120" s="151"/>
      <c r="N120" s="274" t="str">
        <f t="shared" si="30"/>
        <v/>
      </c>
      <c r="O120" s="257"/>
      <c r="P120" s="268" t="str">
        <f>IF(F120="","",IF(G120='換算レート表(レートチェック用)'!$C$8,VLOOKUP(D120,'換算レート表(レートチェック用)'!$B$9:$E$26,2,TRUE),IF(G120='換算レート表(レートチェック用)'!$D$8,VLOOKUP(D120,'換算レート表(レートチェック用)'!$B$9:$E$26,3,TRUE),IF(G120='換算レート表(レートチェック用)'!$E$8,VLOOKUP(D120,'換算レート表(レートチェック用)'!$B$9:$E$26,4,TRUE),IF(OR(G120="JPY",G120="円"),1,0)))))</f>
        <v/>
      </c>
      <c r="Q120" s="269" t="str">
        <f t="shared" si="31"/>
        <v/>
      </c>
      <c r="R120" s="270" t="str">
        <f t="shared" si="32"/>
        <v/>
      </c>
      <c r="S120" s="268" t="str">
        <f>IF(I120="","",IF(J120='換算レート表(レートチェック用)'!$C$8,VLOOKUP(D120,'換算レート表(レートチェック用)'!$B$9:$E$26,2,TRUE),IF(J120='換算レート表(レートチェック用)'!$D$8,VLOOKUP(D120,'換算レート表(レートチェック用)'!$B$9:$E$26,3,TRUE),IF(J120='換算レート表(レートチェック用)'!$E$8,VLOOKUP(D120,'換算レート表(レートチェック用)'!$B$9:$E$26,4,TRUE),IF(OR(J120="JPY",J120="円"),1,0)))))</f>
        <v/>
      </c>
      <c r="T120" s="269" t="str">
        <f t="shared" si="33"/>
        <v/>
      </c>
      <c r="U120" s="271" t="str">
        <f t="shared" si="34"/>
        <v/>
      </c>
      <c r="V120" s="272" t="str">
        <f t="shared" si="35"/>
        <v/>
      </c>
      <c r="W120" s="258"/>
    </row>
    <row r="121" spans="1:23" ht="18" customHeight="1" x14ac:dyDescent="0.2">
      <c r="A121" s="139" t="s">
        <v>12</v>
      </c>
      <c r="B121" s="145">
        <v>15</v>
      </c>
      <c r="C121" s="146"/>
      <c r="D121" s="147"/>
      <c r="E121" s="148"/>
      <c r="F121" s="149"/>
      <c r="G121" s="150"/>
      <c r="H121" s="268" t="str">
        <f>IF(F121="","",IF(G121='換算レート表(レートチェック用)'!$C$8,VLOOKUP(D121,'換算レート表(レートチェック用)'!$B$9:$E$26,2,TRUE),IF(G121='換算レート表(レートチェック用)'!$D$8,VLOOKUP(D121,'換算レート表(レートチェック用)'!$B$9:$E$26,3,TRUE),IF(G121='換算レート表(レートチェック用)'!$E$8,VLOOKUP(D121,'換算レート表(レートチェック用)'!$B$9:$E$26,4,TRUE),IF(OR(G121="JPY",G121="円"),1,0)))))</f>
        <v/>
      </c>
      <c r="I121" s="239"/>
      <c r="J121" s="239"/>
      <c r="K121" s="280" t="str">
        <f>IF(I121="","",IF(J121='換算レート表(レートチェック用)'!$C$8,VLOOKUP(D121,'換算レート表(レートチェック用)'!$B$9:$E$26,2,TRUE),IF(J121='換算レート表(レートチェック用)'!$D$8,VLOOKUP(D121,'換算レート表(レートチェック用)'!$B$9:$E$26,3,TRUE),IF(J121='換算レート表(レートチェック用)'!$E$8,VLOOKUP(D121,'換算レート表(レートチェック用)'!$B$9:$E$26,4,TRUE),IF(OR(J121="JPY",J121="円"),1,0)))))</f>
        <v/>
      </c>
      <c r="L121" s="151"/>
      <c r="N121" s="274" t="str">
        <f t="shared" si="30"/>
        <v/>
      </c>
      <c r="O121" s="257"/>
      <c r="P121" s="268" t="str">
        <f>IF(F121="","",IF(G121='換算レート表(レートチェック用)'!$C$8,VLOOKUP(D121,'換算レート表(レートチェック用)'!$B$9:$E$26,2,TRUE),IF(G121='換算レート表(レートチェック用)'!$D$8,VLOOKUP(D121,'換算レート表(レートチェック用)'!$B$9:$E$26,3,TRUE),IF(G121='換算レート表(レートチェック用)'!$E$8,VLOOKUP(D121,'換算レート表(レートチェック用)'!$B$9:$E$26,4,TRUE),IF(OR(G121="JPY",G121="円"),1,0)))))</f>
        <v/>
      </c>
      <c r="Q121" s="269" t="str">
        <f t="shared" si="31"/>
        <v/>
      </c>
      <c r="R121" s="270" t="str">
        <f t="shared" si="32"/>
        <v/>
      </c>
      <c r="S121" s="268" t="str">
        <f>IF(I121="","",IF(J121='換算レート表(レートチェック用)'!$C$8,VLOOKUP(D121,'換算レート表(レートチェック用)'!$B$9:$E$26,2,TRUE),IF(J121='換算レート表(レートチェック用)'!$D$8,VLOOKUP(D121,'換算レート表(レートチェック用)'!$B$9:$E$26,3,TRUE),IF(J121='換算レート表(レートチェック用)'!$E$8,VLOOKUP(D121,'換算レート表(レートチェック用)'!$B$9:$E$26,4,TRUE),IF(OR(J121="JPY",J121="円"),1,0)))))</f>
        <v/>
      </c>
      <c r="T121" s="269" t="str">
        <f t="shared" si="33"/>
        <v/>
      </c>
      <c r="U121" s="271" t="str">
        <f t="shared" si="34"/>
        <v/>
      </c>
      <c r="V121" s="272" t="str">
        <f t="shared" si="35"/>
        <v/>
      </c>
      <c r="W121" s="258"/>
    </row>
    <row r="122" spans="1:23" ht="18" customHeight="1" x14ac:dyDescent="0.2">
      <c r="A122" s="139" t="s">
        <v>12</v>
      </c>
      <c r="B122" s="145">
        <v>16</v>
      </c>
      <c r="C122" s="146"/>
      <c r="D122" s="147"/>
      <c r="E122" s="148"/>
      <c r="F122" s="149"/>
      <c r="G122" s="150"/>
      <c r="H122" s="268" t="str">
        <f>IF(F122="","",IF(G122='換算レート表(レートチェック用)'!$C$8,VLOOKUP(D122,'換算レート表(レートチェック用)'!$B$9:$E$26,2,TRUE),IF(G122='換算レート表(レートチェック用)'!$D$8,VLOOKUP(D122,'換算レート表(レートチェック用)'!$B$9:$E$26,3,TRUE),IF(G122='換算レート表(レートチェック用)'!$E$8,VLOOKUP(D122,'換算レート表(レートチェック用)'!$B$9:$E$26,4,TRUE),IF(OR(G122="JPY",G122="円"),1,0)))))</f>
        <v/>
      </c>
      <c r="I122" s="239"/>
      <c r="J122" s="239"/>
      <c r="K122" s="280" t="str">
        <f>IF(I122="","",IF(J122='換算レート表(レートチェック用)'!$C$8,VLOOKUP(D122,'換算レート表(レートチェック用)'!$B$9:$E$26,2,TRUE),IF(J122='換算レート表(レートチェック用)'!$D$8,VLOOKUP(D122,'換算レート表(レートチェック用)'!$B$9:$E$26,3,TRUE),IF(J122='換算レート表(レートチェック用)'!$E$8,VLOOKUP(D122,'換算レート表(レートチェック用)'!$B$9:$E$26,4,TRUE),IF(OR(J122="JPY",J122="円"),1,0)))))</f>
        <v/>
      </c>
      <c r="L122" s="151"/>
      <c r="N122" s="274" t="str">
        <f t="shared" si="30"/>
        <v/>
      </c>
      <c r="O122" s="257"/>
      <c r="P122" s="268" t="str">
        <f>IF(F122="","",IF(G122='換算レート表(レートチェック用)'!$C$8,VLOOKUP(D122,'換算レート表(レートチェック用)'!$B$9:$E$26,2,TRUE),IF(G122='換算レート表(レートチェック用)'!$D$8,VLOOKUP(D122,'換算レート表(レートチェック用)'!$B$9:$E$26,3,TRUE),IF(G122='換算レート表(レートチェック用)'!$E$8,VLOOKUP(D122,'換算レート表(レートチェック用)'!$B$9:$E$26,4,TRUE),IF(OR(G122="JPY",G122="円"),1,0)))))</f>
        <v/>
      </c>
      <c r="Q122" s="269" t="str">
        <f t="shared" si="31"/>
        <v/>
      </c>
      <c r="R122" s="270" t="str">
        <f t="shared" si="32"/>
        <v/>
      </c>
      <c r="S122" s="268" t="str">
        <f>IF(I122="","",IF(J122='換算レート表(レートチェック用)'!$C$8,VLOOKUP(D122,'換算レート表(レートチェック用)'!$B$9:$E$26,2,TRUE),IF(J122='換算レート表(レートチェック用)'!$D$8,VLOOKUP(D122,'換算レート表(レートチェック用)'!$B$9:$E$26,3,TRUE),IF(J122='換算レート表(レートチェック用)'!$E$8,VLOOKUP(D122,'換算レート表(レートチェック用)'!$B$9:$E$26,4,TRUE),IF(OR(J122="JPY",J122="円"),1,0)))))</f>
        <v/>
      </c>
      <c r="T122" s="269" t="str">
        <f t="shared" si="33"/>
        <v/>
      </c>
      <c r="U122" s="271" t="str">
        <f t="shared" si="34"/>
        <v/>
      </c>
      <c r="V122" s="272" t="str">
        <f t="shared" si="35"/>
        <v/>
      </c>
      <c r="W122" s="258"/>
    </row>
    <row r="123" spans="1:23" ht="18" customHeight="1" x14ac:dyDescent="0.2">
      <c r="A123" s="161" t="s">
        <v>12</v>
      </c>
      <c r="B123" s="145">
        <v>17</v>
      </c>
      <c r="C123" s="146"/>
      <c r="D123" s="147"/>
      <c r="E123" s="148"/>
      <c r="F123" s="149"/>
      <c r="G123" s="150"/>
      <c r="H123" s="268" t="str">
        <f>IF(F123="","",IF(G123='換算レート表(レートチェック用)'!$C$8,VLOOKUP(D123,'換算レート表(レートチェック用)'!$B$9:$E$26,2,TRUE),IF(G123='換算レート表(レートチェック用)'!$D$8,VLOOKUP(D123,'換算レート表(レートチェック用)'!$B$9:$E$26,3,TRUE),IF(G123='換算レート表(レートチェック用)'!$E$8,VLOOKUP(D123,'換算レート表(レートチェック用)'!$B$9:$E$26,4,TRUE),IF(OR(G123="JPY",G123="円"),1,0)))))</f>
        <v/>
      </c>
      <c r="I123" s="239"/>
      <c r="J123" s="239"/>
      <c r="K123" s="280" t="str">
        <f>IF(I123="","",IF(J123='換算レート表(レートチェック用)'!$C$8,VLOOKUP(D123,'換算レート表(レートチェック用)'!$B$9:$E$26,2,TRUE),IF(J123='換算レート表(レートチェック用)'!$D$8,VLOOKUP(D123,'換算レート表(レートチェック用)'!$B$9:$E$26,3,TRUE),IF(J123='換算レート表(レートチェック用)'!$E$8,VLOOKUP(D123,'換算レート表(レートチェック用)'!$B$9:$E$26,4,TRUE),IF(OR(J123="JPY",J123="円"),1,0)))))</f>
        <v/>
      </c>
      <c r="L123" s="151"/>
      <c r="N123" s="274" t="str">
        <f t="shared" si="30"/>
        <v/>
      </c>
      <c r="O123" s="257"/>
      <c r="P123" s="268" t="str">
        <f>IF(F123="","",IF(G123='換算レート表(レートチェック用)'!$C$8,VLOOKUP(D123,'換算レート表(レートチェック用)'!$B$9:$E$26,2,TRUE),IF(G123='換算レート表(レートチェック用)'!$D$8,VLOOKUP(D123,'換算レート表(レートチェック用)'!$B$9:$E$26,3,TRUE),IF(G123='換算レート表(レートチェック用)'!$E$8,VLOOKUP(D123,'換算レート表(レートチェック用)'!$B$9:$E$26,4,TRUE),IF(OR(G123="JPY",G123="円"),1,0)))))</f>
        <v/>
      </c>
      <c r="Q123" s="269" t="str">
        <f t="shared" si="31"/>
        <v/>
      </c>
      <c r="R123" s="270" t="str">
        <f t="shared" si="32"/>
        <v/>
      </c>
      <c r="S123" s="268" t="str">
        <f>IF(I123="","",IF(J123='換算レート表(レートチェック用)'!$C$8,VLOOKUP(D123,'換算レート表(レートチェック用)'!$B$9:$E$26,2,TRUE),IF(J123='換算レート表(レートチェック用)'!$D$8,VLOOKUP(D123,'換算レート表(レートチェック用)'!$B$9:$E$26,3,TRUE),IF(J123='換算レート表(レートチェック用)'!$E$8,VLOOKUP(D123,'換算レート表(レートチェック用)'!$B$9:$E$26,4,TRUE),IF(OR(J123="JPY",J123="円"),1,0)))))</f>
        <v/>
      </c>
      <c r="T123" s="269" t="str">
        <f t="shared" si="33"/>
        <v/>
      </c>
      <c r="U123" s="271" t="str">
        <f t="shared" si="34"/>
        <v/>
      </c>
      <c r="V123" s="272" t="str">
        <f t="shared" si="35"/>
        <v/>
      </c>
      <c r="W123" s="258"/>
    </row>
    <row r="124" spans="1:23" ht="18" customHeight="1" x14ac:dyDescent="0.2">
      <c r="A124" s="139" t="s">
        <v>12</v>
      </c>
      <c r="B124" s="145">
        <v>18</v>
      </c>
      <c r="C124" s="146"/>
      <c r="D124" s="147"/>
      <c r="E124" s="148"/>
      <c r="F124" s="149"/>
      <c r="G124" s="150"/>
      <c r="H124" s="268" t="str">
        <f>IF(F124="","",IF(G124='換算レート表(レートチェック用)'!$C$8,VLOOKUP(D124,'換算レート表(レートチェック用)'!$B$9:$E$26,2,TRUE),IF(G124='換算レート表(レートチェック用)'!$D$8,VLOOKUP(D124,'換算レート表(レートチェック用)'!$B$9:$E$26,3,TRUE),IF(G124='換算レート表(レートチェック用)'!$E$8,VLOOKUP(D124,'換算レート表(レートチェック用)'!$B$9:$E$26,4,TRUE),IF(OR(G124="JPY",G124="円"),1,0)))))</f>
        <v/>
      </c>
      <c r="I124" s="239"/>
      <c r="J124" s="239"/>
      <c r="K124" s="280" t="str">
        <f>IF(I124="","",IF(J124='換算レート表(レートチェック用)'!$C$8,VLOOKUP(D124,'換算レート表(レートチェック用)'!$B$9:$E$26,2,TRUE),IF(J124='換算レート表(レートチェック用)'!$D$8,VLOOKUP(D124,'換算レート表(レートチェック用)'!$B$9:$E$26,3,TRUE),IF(J124='換算レート表(レートチェック用)'!$E$8,VLOOKUP(D124,'換算レート表(レートチェック用)'!$B$9:$E$26,4,TRUE),IF(OR(J124="JPY",J124="円"),1,0)))))</f>
        <v/>
      </c>
      <c r="L124" s="151"/>
      <c r="N124" s="274" t="str">
        <f t="shared" si="30"/>
        <v/>
      </c>
      <c r="O124" s="257"/>
      <c r="P124" s="268" t="str">
        <f>IF(F124="","",IF(G124='換算レート表(レートチェック用)'!$C$8,VLOOKUP(D124,'換算レート表(レートチェック用)'!$B$9:$E$26,2,TRUE),IF(G124='換算レート表(レートチェック用)'!$D$8,VLOOKUP(D124,'換算レート表(レートチェック用)'!$B$9:$E$26,3,TRUE),IF(G124='換算レート表(レートチェック用)'!$E$8,VLOOKUP(D124,'換算レート表(レートチェック用)'!$B$9:$E$26,4,TRUE),IF(OR(G124="JPY",G124="円"),1,0)))))</f>
        <v/>
      </c>
      <c r="Q124" s="269" t="str">
        <f t="shared" si="31"/>
        <v/>
      </c>
      <c r="R124" s="270" t="str">
        <f t="shared" si="32"/>
        <v/>
      </c>
      <c r="S124" s="268" t="str">
        <f>IF(I124="","",IF(J124='換算レート表(レートチェック用)'!$C$8,VLOOKUP(D124,'換算レート表(レートチェック用)'!$B$9:$E$26,2,TRUE),IF(J124='換算レート表(レートチェック用)'!$D$8,VLOOKUP(D124,'換算レート表(レートチェック用)'!$B$9:$E$26,3,TRUE),IF(J124='換算レート表(レートチェック用)'!$E$8,VLOOKUP(D124,'換算レート表(レートチェック用)'!$B$9:$E$26,4,TRUE),IF(OR(J124="JPY",J124="円"),1,0)))))</f>
        <v/>
      </c>
      <c r="T124" s="269" t="str">
        <f t="shared" si="33"/>
        <v/>
      </c>
      <c r="U124" s="271" t="str">
        <f t="shared" si="34"/>
        <v/>
      </c>
      <c r="V124" s="272" t="str">
        <f t="shared" si="35"/>
        <v/>
      </c>
      <c r="W124" s="258"/>
    </row>
    <row r="125" spans="1:23" ht="18" customHeight="1" x14ac:dyDescent="0.2">
      <c r="A125" s="139" t="s">
        <v>12</v>
      </c>
      <c r="B125" s="145">
        <v>19</v>
      </c>
      <c r="C125" s="146"/>
      <c r="D125" s="147"/>
      <c r="E125" s="148"/>
      <c r="F125" s="149"/>
      <c r="G125" s="150"/>
      <c r="H125" s="268" t="str">
        <f>IF(F125="","",IF(G125='換算レート表(レートチェック用)'!$C$8,VLOOKUP(D125,'換算レート表(レートチェック用)'!$B$9:$E$26,2,TRUE),IF(G125='換算レート表(レートチェック用)'!$D$8,VLOOKUP(D125,'換算レート表(レートチェック用)'!$B$9:$E$26,3,TRUE),IF(G125='換算レート表(レートチェック用)'!$E$8,VLOOKUP(D125,'換算レート表(レートチェック用)'!$B$9:$E$26,4,TRUE),IF(OR(G125="JPY",G125="円"),1,0)))))</f>
        <v/>
      </c>
      <c r="I125" s="239"/>
      <c r="J125" s="239"/>
      <c r="K125" s="280" t="str">
        <f>IF(I125="","",IF(J125='換算レート表(レートチェック用)'!$C$8,VLOOKUP(D125,'換算レート表(レートチェック用)'!$B$9:$E$26,2,TRUE),IF(J125='換算レート表(レートチェック用)'!$D$8,VLOOKUP(D125,'換算レート表(レートチェック用)'!$B$9:$E$26,3,TRUE),IF(J125='換算レート表(レートチェック用)'!$E$8,VLOOKUP(D125,'換算レート表(レートチェック用)'!$B$9:$E$26,4,TRUE),IF(OR(J125="JPY",J125="円"),1,0)))))</f>
        <v/>
      </c>
      <c r="L125" s="151"/>
      <c r="N125" s="274" t="str">
        <f t="shared" si="30"/>
        <v/>
      </c>
      <c r="O125" s="257"/>
      <c r="P125" s="268" t="str">
        <f>IF(F125="","",IF(G125='換算レート表(レートチェック用)'!$C$8,VLOOKUP(D125,'換算レート表(レートチェック用)'!$B$9:$E$26,2,TRUE),IF(G125='換算レート表(レートチェック用)'!$D$8,VLOOKUP(D125,'換算レート表(レートチェック用)'!$B$9:$E$26,3,TRUE),IF(G125='換算レート表(レートチェック用)'!$E$8,VLOOKUP(D125,'換算レート表(レートチェック用)'!$B$9:$E$26,4,TRUE),IF(OR(G125="JPY",G125="円"),1,0)))))</f>
        <v/>
      </c>
      <c r="Q125" s="269" t="str">
        <f t="shared" si="31"/>
        <v/>
      </c>
      <c r="R125" s="270" t="str">
        <f t="shared" si="32"/>
        <v/>
      </c>
      <c r="S125" s="268" t="str">
        <f>IF(I125="","",IF(J125='換算レート表(レートチェック用)'!$C$8,VLOOKUP(D125,'換算レート表(レートチェック用)'!$B$9:$E$26,2,TRUE),IF(J125='換算レート表(レートチェック用)'!$D$8,VLOOKUP(D125,'換算レート表(レートチェック用)'!$B$9:$E$26,3,TRUE),IF(J125='換算レート表(レートチェック用)'!$E$8,VLOOKUP(D125,'換算レート表(レートチェック用)'!$B$9:$E$26,4,TRUE),IF(OR(J125="JPY",J125="円"),1,0)))))</f>
        <v/>
      </c>
      <c r="T125" s="269" t="str">
        <f t="shared" si="33"/>
        <v/>
      </c>
      <c r="U125" s="271" t="str">
        <f t="shared" si="34"/>
        <v/>
      </c>
      <c r="V125" s="272" t="str">
        <f t="shared" si="35"/>
        <v/>
      </c>
      <c r="W125" s="258"/>
    </row>
    <row r="126" spans="1:23" ht="18" customHeight="1" x14ac:dyDescent="0.2">
      <c r="A126" s="139" t="s">
        <v>12</v>
      </c>
      <c r="B126" s="145">
        <v>20</v>
      </c>
      <c r="C126" s="141"/>
      <c r="D126" s="233">
        <v>44953</v>
      </c>
      <c r="E126" s="142"/>
      <c r="F126" s="264">
        <v>500</v>
      </c>
      <c r="G126" s="267" t="s">
        <v>269</v>
      </c>
      <c r="H126" s="268">
        <f>IF(F126="","",IF(G126='換算レート表(レートチェック用)'!$C$8,VLOOKUP(D126,'換算レート表(レートチェック用)'!$B$9:$E$26,2,TRUE),IF(G126='換算レート表(レートチェック用)'!$D$8,VLOOKUP(D126,'換算レート表(レートチェック用)'!$B$9:$E$26,3,TRUE),IF(G126='換算レート表(レートチェック用)'!$E$8,VLOOKUP(D126,'換算レート表(レートチェック用)'!$B$9:$E$26,4,TRUE),IF(OR(G126="JPY",G126="円"),1,0)))))</f>
        <v>620.91999999999996</v>
      </c>
      <c r="I126" s="254">
        <f>ROUNDDOWN(F126/H126,2)</f>
        <v>0.8</v>
      </c>
      <c r="J126" s="252" t="s">
        <v>256</v>
      </c>
      <c r="K126" s="280">
        <f>IF(I126="","",IF(J126='換算レート表(レートチェック用)'!$C$8,VLOOKUP(D126,'換算レート表(レートチェック用)'!$B$9:$E$26,2,TRUE),IF(J126='換算レート表(レートチェック用)'!$D$8,VLOOKUP(D126,'換算レート表(レートチェック用)'!$B$9:$E$26,3,TRUE),IF(J126='換算レート表(レートチェック用)'!$E$8,VLOOKUP(D126,'換算レート表(レートチェック用)'!$B$9:$E$26,4,TRUE),IF(OR(J126="JPY",J126="円"),1,0)))))</f>
        <v>130.72999999999999</v>
      </c>
      <c r="L126" s="265">
        <f>ROUNDDOWN(I126*K126,0)</f>
        <v>104</v>
      </c>
      <c r="N126" s="274" t="str">
        <f t="shared" si="30"/>
        <v>○</v>
      </c>
      <c r="O126" s="257"/>
      <c r="P126" s="268">
        <f>IF(F126="","",IF(G126='換算レート表(レートチェック用)'!$C$8,VLOOKUP(D126,'換算レート表(レートチェック用)'!$B$9:$E$26,2,TRUE),IF(G126='換算レート表(レートチェック用)'!$D$8,VLOOKUP(D126,'換算レート表(レートチェック用)'!$B$9:$E$26,3,TRUE),IF(G126='換算レート表(レートチェック用)'!$E$8,VLOOKUP(D126,'換算レート表(レートチェック用)'!$B$9:$E$26,4,TRUE),IF(OR(G126="JPY",G126="円"),1,0)))))</f>
        <v>620.91999999999996</v>
      </c>
      <c r="Q126" s="269" t="str">
        <f t="shared" si="31"/>
        <v>〇</v>
      </c>
      <c r="R126" s="270">
        <f t="shared" si="32"/>
        <v>0.8</v>
      </c>
      <c r="S126" s="268">
        <f>IF(I126="","",IF(J126='換算レート表(レートチェック用)'!$C$8,VLOOKUP(D126,'換算レート表(レートチェック用)'!$B$9:$E$26,2,TRUE),IF(J126='換算レート表(レートチェック用)'!$D$8,VLOOKUP(D126,'換算レート表(レートチェック用)'!$B$9:$E$26,3,TRUE),IF(J126='換算レート表(レートチェック用)'!$E$8,VLOOKUP(D126,'換算レート表(レートチェック用)'!$B$9:$E$26,4,TRUE),IF(OR(J126="JPY",J126="円"),1,0)))))</f>
        <v>130.72999999999999</v>
      </c>
      <c r="T126" s="269" t="str">
        <f t="shared" si="33"/>
        <v>〇</v>
      </c>
      <c r="U126" s="271">
        <f t="shared" si="34"/>
        <v>104</v>
      </c>
      <c r="V126" s="272">
        <f t="shared" si="35"/>
        <v>0</v>
      </c>
      <c r="W126" s="258"/>
    </row>
    <row r="127" spans="1:23" ht="18" customHeight="1" thickBot="1" x14ac:dyDescent="0.25">
      <c r="A127" s="336" t="s">
        <v>226</v>
      </c>
      <c r="B127" s="337"/>
      <c r="C127" s="337"/>
      <c r="D127" s="337"/>
      <c r="E127" s="337"/>
      <c r="F127" s="337"/>
      <c r="G127" s="337"/>
      <c r="H127" s="337"/>
      <c r="I127" s="337"/>
      <c r="J127" s="337"/>
      <c r="K127" s="337"/>
      <c r="L127" s="174">
        <f>SUM(L107:L126)</f>
        <v>208</v>
      </c>
      <c r="N127" s="127"/>
    </row>
    <row r="128" spans="1:23" ht="18" customHeight="1" thickTop="1" x14ac:dyDescent="0.2">
      <c r="C128" s="127"/>
      <c r="D128" s="127"/>
      <c r="E128" s="153"/>
      <c r="F128" s="154"/>
      <c r="G128" s="155"/>
      <c r="H128" s="155"/>
      <c r="I128" s="155"/>
      <c r="J128" s="155"/>
      <c r="K128" s="155"/>
      <c r="L128" s="162"/>
      <c r="N128" s="127"/>
    </row>
    <row r="129" spans="1:23" ht="18" customHeight="1" x14ac:dyDescent="0.2">
      <c r="A129" s="156" t="s">
        <v>45</v>
      </c>
      <c r="B129" s="166" t="s">
        <v>227</v>
      </c>
      <c r="C129" s="166"/>
      <c r="D129" s="166"/>
      <c r="E129" s="157"/>
      <c r="F129" s="158"/>
      <c r="G129" s="158"/>
      <c r="H129" s="158"/>
      <c r="I129" s="158"/>
      <c r="J129" s="158"/>
      <c r="K129" s="158"/>
      <c r="L129" s="159"/>
      <c r="N129" s="127"/>
    </row>
    <row r="130" spans="1:23" s="138" customFormat="1" ht="36" customHeight="1" x14ac:dyDescent="0.2">
      <c r="A130" s="134" t="s">
        <v>9</v>
      </c>
      <c r="B130" s="135" t="s">
        <v>0</v>
      </c>
      <c r="C130" s="135" t="s">
        <v>1</v>
      </c>
      <c r="D130" s="135" t="s">
        <v>5</v>
      </c>
      <c r="E130" s="135" t="s">
        <v>2</v>
      </c>
      <c r="F130" s="136" t="s">
        <v>19</v>
      </c>
      <c r="G130" s="135" t="s">
        <v>75</v>
      </c>
      <c r="H130" s="135" t="s">
        <v>74</v>
      </c>
      <c r="I130" s="136" t="s">
        <v>19</v>
      </c>
      <c r="J130" s="135" t="s">
        <v>257</v>
      </c>
      <c r="K130" s="135" t="s">
        <v>259</v>
      </c>
      <c r="L130" s="137" t="s">
        <v>46</v>
      </c>
      <c r="N130" s="235" t="s">
        <v>249</v>
      </c>
      <c r="O130" s="137" t="s">
        <v>250</v>
      </c>
      <c r="P130" s="135" t="s">
        <v>258</v>
      </c>
      <c r="Q130" s="135" t="s">
        <v>260</v>
      </c>
      <c r="R130" s="135" t="s">
        <v>262</v>
      </c>
      <c r="S130" s="135" t="s">
        <v>259</v>
      </c>
      <c r="T130" s="135" t="s">
        <v>260</v>
      </c>
      <c r="U130" s="211" t="s">
        <v>263</v>
      </c>
      <c r="V130" s="211" t="s">
        <v>264</v>
      </c>
      <c r="W130" s="137" t="s">
        <v>250</v>
      </c>
    </row>
    <row r="131" spans="1:23" ht="18" customHeight="1" x14ac:dyDescent="0.2">
      <c r="A131" s="139" t="s">
        <v>11</v>
      </c>
      <c r="B131" s="140">
        <v>1</v>
      </c>
      <c r="C131" s="141"/>
      <c r="D131" s="233">
        <v>44953</v>
      </c>
      <c r="E131" s="142"/>
      <c r="F131" s="264">
        <v>500</v>
      </c>
      <c r="G131" s="267" t="s">
        <v>269</v>
      </c>
      <c r="H131" s="268">
        <f>IF(F131="","",IF(G131='換算レート表(レートチェック用)'!$C$8,VLOOKUP(D131,'換算レート表(レートチェック用)'!$B$9:$E$26,2,TRUE),IF(G131='換算レート表(レートチェック用)'!$D$8,VLOOKUP(D131,'換算レート表(レートチェック用)'!$B$9:$E$26,3,TRUE),IF(G131='換算レート表(レートチェック用)'!$E$8,VLOOKUP(D131,'換算レート表(レートチェック用)'!$B$9:$E$26,4,TRUE),IF(OR(G131="JPY",G131="円"),1,0)))))</f>
        <v>620.91999999999996</v>
      </c>
      <c r="I131" s="254">
        <f>ROUNDDOWN(F131/H131,2)</f>
        <v>0.8</v>
      </c>
      <c r="J131" s="252" t="s">
        <v>256</v>
      </c>
      <c r="K131" s="280">
        <f>IF(I131="","",IF(J131='換算レート表(レートチェック用)'!$C$8,VLOOKUP(D131,'換算レート表(レートチェック用)'!$B$9:$E$26,2,TRUE),IF(J131='換算レート表(レートチェック用)'!$D$8,VLOOKUP(D131,'換算レート表(レートチェック用)'!$B$9:$E$26,3,TRUE),IF(J131='換算レート表(レートチェック用)'!$E$8,VLOOKUP(D131,'換算レート表(レートチェック用)'!$B$9:$E$26,4,TRUE),IF(OR(J131="JPY",J131="円"),1,0)))))</f>
        <v>130.72999999999999</v>
      </c>
      <c r="L131" s="265">
        <f>ROUNDDOWN(I131*K131,0)</f>
        <v>104</v>
      </c>
      <c r="M131" s="144"/>
      <c r="N131" s="274" t="str">
        <f t="shared" ref="N131:N150" si="36">IF(D131="","",IF(AND($O$6&lt;=D131,$O$7&gt;=D131),"○","×"))</f>
        <v>○</v>
      </c>
      <c r="O131" s="257"/>
      <c r="P131" s="268">
        <f>IF(F131="","",IF(G131='換算レート表(レートチェック用)'!$C$8,VLOOKUP(D131,'換算レート表(レートチェック用)'!$B$9:$E$26,2,TRUE),IF(G131='換算レート表(レートチェック用)'!$D$8,VLOOKUP(D131,'換算レート表(レートチェック用)'!$B$9:$E$26,3,TRUE),IF(G131='換算レート表(レートチェック用)'!$E$8,VLOOKUP(D131,'換算レート表(レートチェック用)'!$B$9:$E$26,4,TRUE),IF(OR(G131="JPY",G131="円"),1,0)))))</f>
        <v>620.91999999999996</v>
      </c>
      <c r="Q131" s="269" t="str">
        <f t="shared" ref="Q131:Q150" si="37">IF(F131="","",IF(H131=P131,"〇","×"))</f>
        <v>〇</v>
      </c>
      <c r="R131" s="270">
        <f t="shared" ref="R131:R150" si="38">IF(I131="","",ROUNDDOWN(F131/P131,2))</f>
        <v>0.8</v>
      </c>
      <c r="S131" s="268">
        <f>IF(I131="","",IF(J131='換算レート表(レートチェック用)'!$C$8,VLOOKUP(D131,'換算レート表(レートチェック用)'!$B$9:$E$26,2,TRUE),IF(J131='換算レート表(レートチェック用)'!$D$8,VLOOKUP(D131,'換算レート表(レートチェック用)'!$B$9:$E$26,3,TRUE),IF(J131='換算レート表(レートチェック用)'!$E$8,VLOOKUP(D131,'換算レート表(レートチェック用)'!$B$9:$E$26,4,TRUE),IF(OR(J131="JPY",J131="円"),1,0)))))</f>
        <v>130.72999999999999</v>
      </c>
      <c r="T131" s="269" t="str">
        <f t="shared" ref="T131:T150" si="39">IF(I131="","",IF(K131=S131,"〇","×"))</f>
        <v>〇</v>
      </c>
      <c r="U131" s="271">
        <f t="shared" ref="U131:U150" si="40">IF(F131="","",IF(I131="",ROUNDDOWN(F131*P131,0),ROUNDDOWN(R131*S131,0)))</f>
        <v>104</v>
      </c>
      <c r="V131" s="272">
        <f t="shared" ref="V131:V150" si="41">IF(F131="","",L131-U131)</f>
        <v>0</v>
      </c>
      <c r="W131" s="258"/>
    </row>
    <row r="132" spans="1:23" ht="18" customHeight="1" x14ac:dyDescent="0.2">
      <c r="A132" s="139" t="s">
        <v>11</v>
      </c>
      <c r="B132" s="145">
        <v>2</v>
      </c>
      <c r="C132" s="146"/>
      <c r="D132" s="147"/>
      <c r="E132" s="148"/>
      <c r="F132" s="149"/>
      <c r="G132" s="150"/>
      <c r="H132" s="268" t="str">
        <f>IF(F132="","",IF(G132='換算レート表(レートチェック用)'!$C$8,VLOOKUP(D132,'換算レート表(レートチェック用)'!$B$9:$E$26,2,TRUE),IF(G132='換算レート表(レートチェック用)'!$D$8,VLOOKUP(D132,'換算レート表(レートチェック用)'!$B$9:$E$26,3,TRUE),IF(G132='換算レート表(レートチェック用)'!$E$8,VLOOKUP(D132,'換算レート表(レートチェック用)'!$B$9:$E$26,4,TRUE),IF(OR(G132="JPY",G132="円"),1,0)))))</f>
        <v/>
      </c>
      <c r="I132" s="239"/>
      <c r="J132" s="239"/>
      <c r="K132" s="280" t="str">
        <f>IF(I132="","",IF(J132='換算レート表(レートチェック用)'!$C$8,VLOOKUP(D132,'換算レート表(レートチェック用)'!$B$9:$E$26,2,TRUE),IF(J132='換算レート表(レートチェック用)'!$D$8,VLOOKUP(D132,'換算レート表(レートチェック用)'!$B$9:$E$26,3,TRUE),IF(J132='換算レート表(レートチェック用)'!$E$8,VLOOKUP(D132,'換算レート表(レートチェック用)'!$B$9:$E$26,4,TRUE),IF(OR(J132="JPY",J132="円"),1,0)))))</f>
        <v/>
      </c>
      <c r="L132" s="151"/>
      <c r="M132" s="144"/>
      <c r="N132" s="274" t="str">
        <f t="shared" si="36"/>
        <v/>
      </c>
      <c r="O132" s="257"/>
      <c r="P132" s="268" t="str">
        <f>IF(F132="","",IF(G132='換算レート表(レートチェック用)'!$C$8,VLOOKUP(D132,'換算レート表(レートチェック用)'!$B$9:$E$26,2,TRUE),IF(G132='換算レート表(レートチェック用)'!$D$8,VLOOKUP(D132,'換算レート表(レートチェック用)'!$B$9:$E$26,3,TRUE),IF(G132='換算レート表(レートチェック用)'!$E$8,VLOOKUP(D132,'換算レート表(レートチェック用)'!$B$9:$E$26,4,TRUE),IF(OR(G132="JPY",G132="円"),1,0)))))</f>
        <v/>
      </c>
      <c r="Q132" s="269" t="str">
        <f t="shared" si="37"/>
        <v/>
      </c>
      <c r="R132" s="270" t="str">
        <f t="shared" si="38"/>
        <v/>
      </c>
      <c r="S132" s="268" t="str">
        <f>IF(I132="","",IF(J132='換算レート表(レートチェック用)'!$C$8,VLOOKUP(D132,'換算レート表(レートチェック用)'!$B$9:$E$26,2,TRUE),IF(J132='換算レート表(レートチェック用)'!$D$8,VLOOKUP(D132,'換算レート表(レートチェック用)'!$B$9:$E$26,3,TRUE),IF(J132='換算レート表(レートチェック用)'!$E$8,VLOOKUP(D132,'換算レート表(レートチェック用)'!$B$9:$E$26,4,TRUE),IF(OR(J132="JPY",J132="円"),1,0)))))</f>
        <v/>
      </c>
      <c r="T132" s="269" t="str">
        <f t="shared" si="39"/>
        <v/>
      </c>
      <c r="U132" s="271" t="str">
        <f t="shared" si="40"/>
        <v/>
      </c>
      <c r="V132" s="272" t="str">
        <f t="shared" si="41"/>
        <v/>
      </c>
      <c r="W132" s="258"/>
    </row>
    <row r="133" spans="1:23" ht="18" customHeight="1" x14ac:dyDescent="0.2">
      <c r="A133" s="139" t="s">
        <v>11</v>
      </c>
      <c r="B133" s="145">
        <v>3</v>
      </c>
      <c r="C133" s="146"/>
      <c r="D133" s="147"/>
      <c r="E133" s="148"/>
      <c r="F133" s="149"/>
      <c r="G133" s="150"/>
      <c r="H133" s="268" t="str">
        <f>IF(F133="","",IF(G133='換算レート表(レートチェック用)'!$C$8,VLOOKUP(D133,'換算レート表(レートチェック用)'!$B$9:$E$26,2,TRUE),IF(G133='換算レート表(レートチェック用)'!$D$8,VLOOKUP(D133,'換算レート表(レートチェック用)'!$B$9:$E$26,3,TRUE),IF(G133='換算レート表(レートチェック用)'!$E$8,VLOOKUP(D133,'換算レート表(レートチェック用)'!$B$9:$E$26,4,TRUE),IF(OR(G133="JPY",G133="円"),1,0)))))</f>
        <v/>
      </c>
      <c r="I133" s="239"/>
      <c r="J133" s="239"/>
      <c r="K133" s="280" t="str">
        <f>IF(I133="","",IF(J133='換算レート表(レートチェック用)'!$C$8,VLOOKUP(D133,'換算レート表(レートチェック用)'!$B$9:$E$26,2,TRUE),IF(J133='換算レート表(レートチェック用)'!$D$8,VLOOKUP(D133,'換算レート表(レートチェック用)'!$B$9:$E$26,3,TRUE),IF(J133='換算レート表(レートチェック用)'!$E$8,VLOOKUP(D133,'換算レート表(レートチェック用)'!$B$9:$E$26,4,TRUE),IF(OR(J133="JPY",J133="円"),1,0)))))</f>
        <v/>
      </c>
      <c r="L133" s="151"/>
      <c r="M133" s="144"/>
      <c r="N133" s="274" t="str">
        <f t="shared" si="36"/>
        <v/>
      </c>
      <c r="O133" s="257"/>
      <c r="P133" s="268" t="str">
        <f>IF(F133="","",IF(G133='換算レート表(レートチェック用)'!$C$8,VLOOKUP(D133,'換算レート表(レートチェック用)'!$B$9:$E$26,2,TRUE),IF(G133='換算レート表(レートチェック用)'!$D$8,VLOOKUP(D133,'換算レート表(レートチェック用)'!$B$9:$E$26,3,TRUE),IF(G133='換算レート表(レートチェック用)'!$E$8,VLOOKUP(D133,'換算レート表(レートチェック用)'!$B$9:$E$26,4,TRUE),IF(OR(G133="JPY",G133="円"),1,0)))))</f>
        <v/>
      </c>
      <c r="Q133" s="269" t="str">
        <f t="shared" si="37"/>
        <v/>
      </c>
      <c r="R133" s="270" t="str">
        <f t="shared" si="38"/>
        <v/>
      </c>
      <c r="S133" s="268" t="str">
        <f>IF(I133="","",IF(J133='換算レート表(レートチェック用)'!$C$8,VLOOKUP(D133,'換算レート表(レートチェック用)'!$B$9:$E$26,2,TRUE),IF(J133='換算レート表(レートチェック用)'!$D$8,VLOOKUP(D133,'換算レート表(レートチェック用)'!$B$9:$E$26,3,TRUE),IF(J133='換算レート表(レートチェック用)'!$E$8,VLOOKUP(D133,'換算レート表(レートチェック用)'!$B$9:$E$26,4,TRUE),IF(OR(J133="JPY",J133="円"),1,0)))))</f>
        <v/>
      </c>
      <c r="T133" s="269" t="str">
        <f t="shared" si="39"/>
        <v/>
      </c>
      <c r="U133" s="271" t="str">
        <f t="shared" si="40"/>
        <v/>
      </c>
      <c r="V133" s="272" t="str">
        <f t="shared" si="41"/>
        <v/>
      </c>
      <c r="W133" s="258"/>
    </row>
    <row r="134" spans="1:23" ht="18" customHeight="1" x14ac:dyDescent="0.2">
      <c r="A134" s="139" t="s">
        <v>11</v>
      </c>
      <c r="B134" s="145">
        <v>4</v>
      </c>
      <c r="C134" s="146"/>
      <c r="D134" s="147"/>
      <c r="E134" s="152"/>
      <c r="F134" s="149"/>
      <c r="G134" s="150"/>
      <c r="H134" s="268" t="str">
        <f>IF(F134="","",IF(G134='換算レート表(レートチェック用)'!$C$8,VLOOKUP(D134,'換算レート表(レートチェック用)'!$B$9:$E$26,2,TRUE),IF(G134='換算レート表(レートチェック用)'!$D$8,VLOOKUP(D134,'換算レート表(レートチェック用)'!$B$9:$E$26,3,TRUE),IF(G134='換算レート表(レートチェック用)'!$E$8,VLOOKUP(D134,'換算レート表(レートチェック用)'!$B$9:$E$26,4,TRUE),IF(OR(G134="JPY",G134="円"),1,0)))))</f>
        <v/>
      </c>
      <c r="I134" s="239"/>
      <c r="J134" s="239"/>
      <c r="K134" s="280" t="str">
        <f>IF(I134="","",IF(J134='換算レート表(レートチェック用)'!$C$8,VLOOKUP(D134,'換算レート表(レートチェック用)'!$B$9:$E$26,2,TRUE),IF(J134='換算レート表(レートチェック用)'!$D$8,VLOOKUP(D134,'換算レート表(レートチェック用)'!$B$9:$E$26,3,TRUE),IF(J134='換算レート表(レートチェック用)'!$E$8,VLOOKUP(D134,'換算レート表(レートチェック用)'!$B$9:$E$26,4,TRUE),IF(OR(J134="JPY",J134="円"),1,0)))))</f>
        <v/>
      </c>
      <c r="L134" s="151"/>
      <c r="M134" s="144"/>
      <c r="N134" s="274" t="str">
        <f t="shared" si="36"/>
        <v/>
      </c>
      <c r="O134" s="257"/>
      <c r="P134" s="268" t="str">
        <f>IF(F134="","",IF(G134='換算レート表(レートチェック用)'!$C$8,VLOOKUP(D134,'換算レート表(レートチェック用)'!$B$9:$E$26,2,TRUE),IF(G134='換算レート表(レートチェック用)'!$D$8,VLOOKUP(D134,'換算レート表(レートチェック用)'!$B$9:$E$26,3,TRUE),IF(G134='換算レート表(レートチェック用)'!$E$8,VLOOKUP(D134,'換算レート表(レートチェック用)'!$B$9:$E$26,4,TRUE),IF(OR(G134="JPY",G134="円"),1,0)))))</f>
        <v/>
      </c>
      <c r="Q134" s="269" t="str">
        <f t="shared" si="37"/>
        <v/>
      </c>
      <c r="R134" s="270" t="str">
        <f t="shared" si="38"/>
        <v/>
      </c>
      <c r="S134" s="268" t="str">
        <f>IF(I134="","",IF(J134='換算レート表(レートチェック用)'!$C$8,VLOOKUP(D134,'換算レート表(レートチェック用)'!$B$9:$E$26,2,TRUE),IF(J134='換算レート表(レートチェック用)'!$D$8,VLOOKUP(D134,'換算レート表(レートチェック用)'!$B$9:$E$26,3,TRUE),IF(J134='換算レート表(レートチェック用)'!$E$8,VLOOKUP(D134,'換算レート表(レートチェック用)'!$B$9:$E$26,4,TRUE),IF(OR(J134="JPY",J134="円"),1,0)))))</f>
        <v/>
      </c>
      <c r="T134" s="269" t="str">
        <f t="shared" si="39"/>
        <v/>
      </c>
      <c r="U134" s="271" t="str">
        <f t="shared" si="40"/>
        <v/>
      </c>
      <c r="V134" s="272" t="str">
        <f t="shared" si="41"/>
        <v/>
      </c>
      <c r="W134" s="258"/>
    </row>
    <row r="135" spans="1:23" ht="18" customHeight="1" x14ac:dyDescent="0.2">
      <c r="A135" s="139" t="s">
        <v>11</v>
      </c>
      <c r="B135" s="145">
        <v>5</v>
      </c>
      <c r="C135" s="146"/>
      <c r="D135" s="147"/>
      <c r="E135" s="148"/>
      <c r="F135" s="149"/>
      <c r="G135" s="150"/>
      <c r="H135" s="268" t="str">
        <f>IF(F135="","",IF(G135='換算レート表(レートチェック用)'!$C$8,VLOOKUP(D135,'換算レート表(レートチェック用)'!$B$9:$E$26,2,TRUE),IF(G135='換算レート表(レートチェック用)'!$D$8,VLOOKUP(D135,'換算レート表(レートチェック用)'!$B$9:$E$26,3,TRUE),IF(G135='換算レート表(レートチェック用)'!$E$8,VLOOKUP(D135,'換算レート表(レートチェック用)'!$B$9:$E$26,4,TRUE),IF(OR(G135="JPY",G135="円"),1,0)))))</f>
        <v/>
      </c>
      <c r="I135" s="239"/>
      <c r="J135" s="239"/>
      <c r="K135" s="280" t="str">
        <f>IF(I135="","",IF(J135='換算レート表(レートチェック用)'!$C$8,VLOOKUP(D135,'換算レート表(レートチェック用)'!$B$9:$E$26,2,TRUE),IF(J135='換算レート表(レートチェック用)'!$D$8,VLOOKUP(D135,'換算レート表(レートチェック用)'!$B$9:$E$26,3,TRUE),IF(J135='換算レート表(レートチェック用)'!$E$8,VLOOKUP(D135,'換算レート表(レートチェック用)'!$B$9:$E$26,4,TRUE),IF(OR(J135="JPY",J135="円"),1,0)))))</f>
        <v/>
      </c>
      <c r="L135" s="151"/>
      <c r="M135" s="144"/>
      <c r="N135" s="274" t="str">
        <f t="shared" si="36"/>
        <v/>
      </c>
      <c r="O135" s="257"/>
      <c r="P135" s="268" t="str">
        <f>IF(F135="","",IF(G135='換算レート表(レートチェック用)'!$C$8,VLOOKUP(D135,'換算レート表(レートチェック用)'!$B$9:$E$26,2,TRUE),IF(G135='換算レート表(レートチェック用)'!$D$8,VLOOKUP(D135,'換算レート表(レートチェック用)'!$B$9:$E$26,3,TRUE),IF(G135='換算レート表(レートチェック用)'!$E$8,VLOOKUP(D135,'換算レート表(レートチェック用)'!$B$9:$E$26,4,TRUE),IF(OR(G135="JPY",G135="円"),1,0)))))</f>
        <v/>
      </c>
      <c r="Q135" s="269" t="str">
        <f t="shared" si="37"/>
        <v/>
      </c>
      <c r="R135" s="270" t="str">
        <f t="shared" si="38"/>
        <v/>
      </c>
      <c r="S135" s="268" t="str">
        <f>IF(I135="","",IF(J135='換算レート表(レートチェック用)'!$C$8,VLOOKUP(D135,'換算レート表(レートチェック用)'!$B$9:$E$26,2,TRUE),IF(J135='換算レート表(レートチェック用)'!$D$8,VLOOKUP(D135,'換算レート表(レートチェック用)'!$B$9:$E$26,3,TRUE),IF(J135='換算レート表(レートチェック用)'!$E$8,VLOOKUP(D135,'換算レート表(レートチェック用)'!$B$9:$E$26,4,TRUE),IF(OR(J135="JPY",J135="円"),1,0)))))</f>
        <v/>
      </c>
      <c r="T135" s="269" t="str">
        <f t="shared" si="39"/>
        <v/>
      </c>
      <c r="U135" s="271" t="str">
        <f t="shared" si="40"/>
        <v/>
      </c>
      <c r="V135" s="272" t="str">
        <f t="shared" si="41"/>
        <v/>
      </c>
      <c r="W135" s="258"/>
    </row>
    <row r="136" spans="1:23" ht="18" customHeight="1" x14ac:dyDescent="0.2">
      <c r="A136" s="139" t="s">
        <v>11</v>
      </c>
      <c r="B136" s="145">
        <v>6</v>
      </c>
      <c r="C136" s="146"/>
      <c r="D136" s="147"/>
      <c r="E136" s="148"/>
      <c r="F136" s="149"/>
      <c r="G136" s="150"/>
      <c r="H136" s="268" t="str">
        <f>IF(F136="","",IF(G136='換算レート表(レートチェック用)'!$C$8,VLOOKUP(D136,'換算レート表(レートチェック用)'!$B$9:$E$26,2,TRUE),IF(G136='換算レート表(レートチェック用)'!$D$8,VLOOKUP(D136,'換算レート表(レートチェック用)'!$B$9:$E$26,3,TRUE),IF(G136='換算レート表(レートチェック用)'!$E$8,VLOOKUP(D136,'換算レート表(レートチェック用)'!$B$9:$E$26,4,TRUE),IF(OR(G136="JPY",G136="円"),1,0)))))</f>
        <v/>
      </c>
      <c r="I136" s="239"/>
      <c r="J136" s="239"/>
      <c r="K136" s="280" t="str">
        <f>IF(I136="","",IF(J136='換算レート表(レートチェック用)'!$C$8,VLOOKUP(D136,'換算レート表(レートチェック用)'!$B$9:$E$26,2,TRUE),IF(J136='換算レート表(レートチェック用)'!$D$8,VLOOKUP(D136,'換算レート表(レートチェック用)'!$B$9:$E$26,3,TRUE),IF(J136='換算レート表(レートチェック用)'!$E$8,VLOOKUP(D136,'換算レート表(レートチェック用)'!$B$9:$E$26,4,TRUE),IF(OR(J136="JPY",J136="円"),1,0)))))</f>
        <v/>
      </c>
      <c r="L136" s="151"/>
      <c r="N136" s="274" t="str">
        <f t="shared" si="36"/>
        <v/>
      </c>
      <c r="O136" s="257"/>
      <c r="P136" s="268" t="str">
        <f>IF(F136="","",IF(G136='換算レート表(レートチェック用)'!$C$8,VLOOKUP(D136,'換算レート表(レートチェック用)'!$B$9:$E$26,2,TRUE),IF(G136='換算レート表(レートチェック用)'!$D$8,VLOOKUP(D136,'換算レート表(レートチェック用)'!$B$9:$E$26,3,TRUE),IF(G136='換算レート表(レートチェック用)'!$E$8,VLOOKUP(D136,'換算レート表(レートチェック用)'!$B$9:$E$26,4,TRUE),IF(OR(G136="JPY",G136="円"),1,0)))))</f>
        <v/>
      </c>
      <c r="Q136" s="269" t="str">
        <f t="shared" si="37"/>
        <v/>
      </c>
      <c r="R136" s="270" t="str">
        <f t="shared" si="38"/>
        <v/>
      </c>
      <c r="S136" s="268" t="str">
        <f>IF(I136="","",IF(J136='換算レート表(レートチェック用)'!$C$8,VLOOKUP(D136,'換算レート表(レートチェック用)'!$B$9:$E$26,2,TRUE),IF(J136='換算レート表(レートチェック用)'!$D$8,VLOOKUP(D136,'換算レート表(レートチェック用)'!$B$9:$E$26,3,TRUE),IF(J136='換算レート表(レートチェック用)'!$E$8,VLOOKUP(D136,'換算レート表(レートチェック用)'!$B$9:$E$26,4,TRUE),IF(OR(J136="JPY",J136="円"),1,0)))))</f>
        <v/>
      </c>
      <c r="T136" s="269" t="str">
        <f t="shared" si="39"/>
        <v/>
      </c>
      <c r="U136" s="271" t="str">
        <f t="shared" si="40"/>
        <v/>
      </c>
      <c r="V136" s="272" t="str">
        <f t="shared" si="41"/>
        <v/>
      </c>
      <c r="W136" s="258"/>
    </row>
    <row r="137" spans="1:23" ht="18" customHeight="1" x14ac:dyDescent="0.2">
      <c r="A137" s="139" t="s">
        <v>11</v>
      </c>
      <c r="B137" s="145">
        <v>7</v>
      </c>
      <c r="C137" s="146"/>
      <c r="D137" s="147"/>
      <c r="E137" s="148"/>
      <c r="F137" s="149"/>
      <c r="G137" s="150"/>
      <c r="H137" s="268" t="str">
        <f>IF(F137="","",IF(G137='換算レート表(レートチェック用)'!$C$8,VLOOKUP(D137,'換算レート表(レートチェック用)'!$B$9:$E$26,2,TRUE),IF(G137='換算レート表(レートチェック用)'!$D$8,VLOOKUP(D137,'換算レート表(レートチェック用)'!$B$9:$E$26,3,TRUE),IF(G137='換算レート表(レートチェック用)'!$E$8,VLOOKUP(D137,'換算レート表(レートチェック用)'!$B$9:$E$26,4,TRUE),IF(OR(G137="JPY",G137="円"),1,0)))))</f>
        <v/>
      </c>
      <c r="I137" s="239"/>
      <c r="J137" s="239"/>
      <c r="K137" s="280" t="str">
        <f>IF(I137="","",IF(J137='換算レート表(レートチェック用)'!$C$8,VLOOKUP(D137,'換算レート表(レートチェック用)'!$B$9:$E$26,2,TRUE),IF(J137='換算レート表(レートチェック用)'!$D$8,VLOOKUP(D137,'換算レート表(レートチェック用)'!$B$9:$E$26,3,TRUE),IF(J137='換算レート表(レートチェック用)'!$E$8,VLOOKUP(D137,'換算レート表(レートチェック用)'!$B$9:$E$26,4,TRUE),IF(OR(J137="JPY",J137="円"),1,0)))))</f>
        <v/>
      </c>
      <c r="L137" s="151"/>
      <c r="N137" s="274" t="str">
        <f t="shared" si="36"/>
        <v/>
      </c>
      <c r="O137" s="257"/>
      <c r="P137" s="268" t="str">
        <f>IF(F137="","",IF(G137='換算レート表(レートチェック用)'!$C$8,VLOOKUP(D137,'換算レート表(レートチェック用)'!$B$9:$E$26,2,TRUE),IF(G137='換算レート表(レートチェック用)'!$D$8,VLOOKUP(D137,'換算レート表(レートチェック用)'!$B$9:$E$26,3,TRUE),IF(G137='換算レート表(レートチェック用)'!$E$8,VLOOKUP(D137,'換算レート表(レートチェック用)'!$B$9:$E$26,4,TRUE),IF(OR(G137="JPY",G137="円"),1,0)))))</f>
        <v/>
      </c>
      <c r="Q137" s="269" t="str">
        <f t="shared" si="37"/>
        <v/>
      </c>
      <c r="R137" s="270" t="str">
        <f t="shared" si="38"/>
        <v/>
      </c>
      <c r="S137" s="268" t="str">
        <f>IF(I137="","",IF(J137='換算レート表(レートチェック用)'!$C$8,VLOOKUP(D137,'換算レート表(レートチェック用)'!$B$9:$E$26,2,TRUE),IF(J137='換算レート表(レートチェック用)'!$D$8,VLOOKUP(D137,'換算レート表(レートチェック用)'!$B$9:$E$26,3,TRUE),IF(J137='換算レート表(レートチェック用)'!$E$8,VLOOKUP(D137,'換算レート表(レートチェック用)'!$B$9:$E$26,4,TRUE),IF(OR(J137="JPY",J137="円"),1,0)))))</f>
        <v/>
      </c>
      <c r="T137" s="269" t="str">
        <f t="shared" si="39"/>
        <v/>
      </c>
      <c r="U137" s="271" t="str">
        <f t="shared" si="40"/>
        <v/>
      </c>
      <c r="V137" s="272" t="str">
        <f t="shared" si="41"/>
        <v/>
      </c>
      <c r="W137" s="258"/>
    </row>
    <row r="138" spans="1:23" ht="18" customHeight="1" x14ac:dyDescent="0.2">
      <c r="A138" s="139" t="s">
        <v>11</v>
      </c>
      <c r="B138" s="145">
        <v>8</v>
      </c>
      <c r="C138" s="146"/>
      <c r="D138" s="147"/>
      <c r="E138" s="148"/>
      <c r="F138" s="149"/>
      <c r="G138" s="150"/>
      <c r="H138" s="268" t="str">
        <f>IF(F138="","",IF(G138='換算レート表(レートチェック用)'!$C$8,VLOOKUP(D138,'換算レート表(レートチェック用)'!$B$9:$E$26,2,TRUE),IF(G138='換算レート表(レートチェック用)'!$D$8,VLOOKUP(D138,'換算レート表(レートチェック用)'!$B$9:$E$26,3,TRUE),IF(G138='換算レート表(レートチェック用)'!$E$8,VLOOKUP(D138,'換算レート表(レートチェック用)'!$B$9:$E$26,4,TRUE),IF(OR(G138="JPY",G138="円"),1,0)))))</f>
        <v/>
      </c>
      <c r="I138" s="239"/>
      <c r="J138" s="239"/>
      <c r="K138" s="280" t="str">
        <f>IF(I138="","",IF(J138='換算レート表(レートチェック用)'!$C$8,VLOOKUP(D138,'換算レート表(レートチェック用)'!$B$9:$E$26,2,TRUE),IF(J138='換算レート表(レートチェック用)'!$D$8,VLOOKUP(D138,'換算レート表(レートチェック用)'!$B$9:$E$26,3,TRUE),IF(J138='換算レート表(レートチェック用)'!$E$8,VLOOKUP(D138,'換算レート表(レートチェック用)'!$B$9:$E$26,4,TRUE),IF(OR(J138="JPY",J138="円"),1,0)))))</f>
        <v/>
      </c>
      <c r="L138" s="151"/>
      <c r="N138" s="274" t="str">
        <f t="shared" si="36"/>
        <v/>
      </c>
      <c r="O138" s="257"/>
      <c r="P138" s="268" t="str">
        <f>IF(F138="","",IF(G138='換算レート表(レートチェック用)'!$C$8,VLOOKUP(D138,'換算レート表(レートチェック用)'!$B$9:$E$26,2,TRUE),IF(G138='換算レート表(レートチェック用)'!$D$8,VLOOKUP(D138,'換算レート表(レートチェック用)'!$B$9:$E$26,3,TRUE),IF(G138='換算レート表(レートチェック用)'!$E$8,VLOOKUP(D138,'換算レート表(レートチェック用)'!$B$9:$E$26,4,TRUE),IF(OR(G138="JPY",G138="円"),1,0)))))</f>
        <v/>
      </c>
      <c r="Q138" s="269" t="str">
        <f t="shared" si="37"/>
        <v/>
      </c>
      <c r="R138" s="270" t="str">
        <f t="shared" si="38"/>
        <v/>
      </c>
      <c r="S138" s="268" t="str">
        <f>IF(I138="","",IF(J138='換算レート表(レートチェック用)'!$C$8,VLOOKUP(D138,'換算レート表(レートチェック用)'!$B$9:$E$26,2,TRUE),IF(J138='換算レート表(レートチェック用)'!$D$8,VLOOKUP(D138,'換算レート表(レートチェック用)'!$B$9:$E$26,3,TRUE),IF(J138='換算レート表(レートチェック用)'!$E$8,VLOOKUP(D138,'換算レート表(レートチェック用)'!$B$9:$E$26,4,TRUE),IF(OR(J138="JPY",J138="円"),1,0)))))</f>
        <v/>
      </c>
      <c r="T138" s="269" t="str">
        <f t="shared" si="39"/>
        <v/>
      </c>
      <c r="U138" s="271" t="str">
        <f t="shared" si="40"/>
        <v/>
      </c>
      <c r="V138" s="272" t="str">
        <f t="shared" si="41"/>
        <v/>
      </c>
      <c r="W138" s="258"/>
    </row>
    <row r="139" spans="1:23" ht="18" customHeight="1" x14ac:dyDescent="0.2">
      <c r="A139" s="139" t="s">
        <v>11</v>
      </c>
      <c r="B139" s="145">
        <v>9</v>
      </c>
      <c r="C139" s="146"/>
      <c r="D139" s="147"/>
      <c r="E139" s="148"/>
      <c r="F139" s="149"/>
      <c r="G139" s="150"/>
      <c r="H139" s="268" t="str">
        <f>IF(F139="","",IF(G139='換算レート表(レートチェック用)'!$C$8,VLOOKUP(D139,'換算レート表(レートチェック用)'!$B$9:$E$26,2,TRUE),IF(G139='換算レート表(レートチェック用)'!$D$8,VLOOKUP(D139,'換算レート表(レートチェック用)'!$B$9:$E$26,3,TRUE),IF(G139='換算レート表(レートチェック用)'!$E$8,VLOOKUP(D139,'換算レート表(レートチェック用)'!$B$9:$E$26,4,TRUE),IF(OR(G139="JPY",G139="円"),1,0)))))</f>
        <v/>
      </c>
      <c r="I139" s="239"/>
      <c r="J139" s="239"/>
      <c r="K139" s="280" t="str">
        <f>IF(I139="","",IF(J139='換算レート表(レートチェック用)'!$C$8,VLOOKUP(D139,'換算レート表(レートチェック用)'!$B$9:$E$26,2,TRUE),IF(J139='換算レート表(レートチェック用)'!$D$8,VLOOKUP(D139,'換算レート表(レートチェック用)'!$B$9:$E$26,3,TRUE),IF(J139='換算レート表(レートチェック用)'!$E$8,VLOOKUP(D139,'換算レート表(レートチェック用)'!$B$9:$E$26,4,TRUE),IF(OR(J139="JPY",J139="円"),1,0)))))</f>
        <v/>
      </c>
      <c r="L139" s="151"/>
      <c r="N139" s="274" t="str">
        <f t="shared" si="36"/>
        <v/>
      </c>
      <c r="O139" s="257"/>
      <c r="P139" s="268" t="str">
        <f>IF(F139="","",IF(G139='換算レート表(レートチェック用)'!$C$8,VLOOKUP(D139,'換算レート表(レートチェック用)'!$B$9:$E$26,2,TRUE),IF(G139='換算レート表(レートチェック用)'!$D$8,VLOOKUP(D139,'換算レート表(レートチェック用)'!$B$9:$E$26,3,TRUE),IF(G139='換算レート表(レートチェック用)'!$E$8,VLOOKUP(D139,'換算レート表(レートチェック用)'!$B$9:$E$26,4,TRUE),IF(OR(G139="JPY",G139="円"),1,0)))))</f>
        <v/>
      </c>
      <c r="Q139" s="269" t="str">
        <f t="shared" si="37"/>
        <v/>
      </c>
      <c r="R139" s="270" t="str">
        <f t="shared" si="38"/>
        <v/>
      </c>
      <c r="S139" s="268" t="str">
        <f>IF(I139="","",IF(J139='換算レート表(レートチェック用)'!$C$8,VLOOKUP(D139,'換算レート表(レートチェック用)'!$B$9:$E$26,2,TRUE),IF(J139='換算レート表(レートチェック用)'!$D$8,VLOOKUP(D139,'換算レート表(レートチェック用)'!$B$9:$E$26,3,TRUE),IF(J139='換算レート表(レートチェック用)'!$E$8,VLOOKUP(D139,'換算レート表(レートチェック用)'!$B$9:$E$26,4,TRUE),IF(OR(J139="JPY",J139="円"),1,0)))))</f>
        <v/>
      </c>
      <c r="T139" s="269" t="str">
        <f t="shared" si="39"/>
        <v/>
      </c>
      <c r="U139" s="271" t="str">
        <f t="shared" si="40"/>
        <v/>
      </c>
      <c r="V139" s="272" t="str">
        <f t="shared" si="41"/>
        <v/>
      </c>
      <c r="W139" s="258"/>
    </row>
    <row r="140" spans="1:23" ht="18" customHeight="1" x14ac:dyDescent="0.2">
      <c r="A140" s="139" t="s">
        <v>11</v>
      </c>
      <c r="B140" s="145">
        <v>10</v>
      </c>
      <c r="C140" s="146"/>
      <c r="D140" s="147"/>
      <c r="E140" s="148"/>
      <c r="F140" s="149"/>
      <c r="G140" s="150"/>
      <c r="H140" s="268" t="str">
        <f>IF(F140="","",IF(G140='換算レート表(レートチェック用)'!$C$8,VLOOKUP(D140,'換算レート表(レートチェック用)'!$B$9:$E$26,2,TRUE),IF(G140='換算レート表(レートチェック用)'!$D$8,VLOOKUP(D140,'換算レート表(レートチェック用)'!$B$9:$E$26,3,TRUE),IF(G140='換算レート表(レートチェック用)'!$E$8,VLOOKUP(D140,'換算レート表(レートチェック用)'!$B$9:$E$26,4,TRUE),IF(OR(G140="JPY",G140="円"),1,0)))))</f>
        <v/>
      </c>
      <c r="I140" s="239"/>
      <c r="J140" s="239"/>
      <c r="K140" s="280" t="str">
        <f>IF(I140="","",IF(J140='換算レート表(レートチェック用)'!$C$8,VLOOKUP(D140,'換算レート表(レートチェック用)'!$B$9:$E$26,2,TRUE),IF(J140='換算レート表(レートチェック用)'!$D$8,VLOOKUP(D140,'換算レート表(レートチェック用)'!$B$9:$E$26,3,TRUE),IF(J140='換算レート表(レートチェック用)'!$E$8,VLOOKUP(D140,'換算レート表(レートチェック用)'!$B$9:$E$26,4,TRUE),IF(OR(J140="JPY",J140="円"),1,0)))))</f>
        <v/>
      </c>
      <c r="L140" s="151"/>
      <c r="N140" s="274" t="str">
        <f t="shared" si="36"/>
        <v/>
      </c>
      <c r="O140" s="257"/>
      <c r="P140" s="268" t="str">
        <f>IF(F140="","",IF(G140='換算レート表(レートチェック用)'!$C$8,VLOOKUP(D140,'換算レート表(レートチェック用)'!$B$9:$E$26,2,TRUE),IF(G140='換算レート表(レートチェック用)'!$D$8,VLOOKUP(D140,'換算レート表(レートチェック用)'!$B$9:$E$26,3,TRUE),IF(G140='換算レート表(レートチェック用)'!$E$8,VLOOKUP(D140,'換算レート表(レートチェック用)'!$B$9:$E$26,4,TRUE),IF(OR(G140="JPY",G140="円"),1,0)))))</f>
        <v/>
      </c>
      <c r="Q140" s="269" t="str">
        <f t="shared" si="37"/>
        <v/>
      </c>
      <c r="R140" s="270" t="str">
        <f t="shared" si="38"/>
        <v/>
      </c>
      <c r="S140" s="268" t="str">
        <f>IF(I140="","",IF(J140='換算レート表(レートチェック用)'!$C$8,VLOOKUP(D140,'換算レート表(レートチェック用)'!$B$9:$E$26,2,TRUE),IF(J140='換算レート表(レートチェック用)'!$D$8,VLOOKUP(D140,'換算レート表(レートチェック用)'!$B$9:$E$26,3,TRUE),IF(J140='換算レート表(レートチェック用)'!$E$8,VLOOKUP(D140,'換算レート表(レートチェック用)'!$B$9:$E$26,4,TRUE),IF(OR(J140="JPY",J140="円"),1,0)))))</f>
        <v/>
      </c>
      <c r="T140" s="269" t="str">
        <f t="shared" si="39"/>
        <v/>
      </c>
      <c r="U140" s="271" t="str">
        <f t="shared" si="40"/>
        <v/>
      </c>
      <c r="V140" s="272" t="str">
        <f t="shared" si="41"/>
        <v/>
      </c>
      <c r="W140" s="258"/>
    </row>
    <row r="141" spans="1:23" ht="18" customHeight="1" x14ac:dyDescent="0.2">
      <c r="A141" s="139" t="s">
        <v>11</v>
      </c>
      <c r="B141" s="145">
        <v>11</v>
      </c>
      <c r="C141" s="146"/>
      <c r="D141" s="147"/>
      <c r="E141" s="148"/>
      <c r="F141" s="149"/>
      <c r="G141" s="150"/>
      <c r="H141" s="268" t="str">
        <f>IF(F141="","",IF(G141='換算レート表(レートチェック用)'!$C$8,VLOOKUP(D141,'換算レート表(レートチェック用)'!$B$9:$E$26,2,TRUE),IF(G141='換算レート表(レートチェック用)'!$D$8,VLOOKUP(D141,'換算レート表(レートチェック用)'!$B$9:$E$26,3,TRUE),IF(G141='換算レート表(レートチェック用)'!$E$8,VLOOKUP(D141,'換算レート表(レートチェック用)'!$B$9:$E$26,4,TRUE),IF(OR(G141="JPY",G141="円"),1,0)))))</f>
        <v/>
      </c>
      <c r="I141" s="239"/>
      <c r="J141" s="239"/>
      <c r="K141" s="280" t="str">
        <f>IF(I141="","",IF(J141='換算レート表(レートチェック用)'!$C$8,VLOOKUP(D141,'換算レート表(レートチェック用)'!$B$9:$E$26,2,TRUE),IF(J141='換算レート表(レートチェック用)'!$D$8,VLOOKUP(D141,'換算レート表(レートチェック用)'!$B$9:$E$26,3,TRUE),IF(J141='換算レート表(レートチェック用)'!$E$8,VLOOKUP(D141,'換算レート表(レートチェック用)'!$B$9:$E$26,4,TRUE),IF(OR(J141="JPY",J141="円"),1,0)))))</f>
        <v/>
      </c>
      <c r="L141" s="151"/>
      <c r="N141" s="274" t="str">
        <f t="shared" si="36"/>
        <v/>
      </c>
      <c r="O141" s="257"/>
      <c r="P141" s="268" t="str">
        <f>IF(F141="","",IF(G141='換算レート表(レートチェック用)'!$C$8,VLOOKUP(D141,'換算レート表(レートチェック用)'!$B$9:$E$26,2,TRUE),IF(G141='換算レート表(レートチェック用)'!$D$8,VLOOKUP(D141,'換算レート表(レートチェック用)'!$B$9:$E$26,3,TRUE),IF(G141='換算レート表(レートチェック用)'!$E$8,VLOOKUP(D141,'換算レート表(レートチェック用)'!$B$9:$E$26,4,TRUE),IF(OR(G141="JPY",G141="円"),1,0)))))</f>
        <v/>
      </c>
      <c r="Q141" s="269" t="str">
        <f t="shared" si="37"/>
        <v/>
      </c>
      <c r="R141" s="270" t="str">
        <f t="shared" si="38"/>
        <v/>
      </c>
      <c r="S141" s="268" t="str">
        <f>IF(I141="","",IF(J141='換算レート表(レートチェック用)'!$C$8,VLOOKUP(D141,'換算レート表(レートチェック用)'!$B$9:$E$26,2,TRUE),IF(J141='換算レート表(レートチェック用)'!$D$8,VLOOKUP(D141,'換算レート表(レートチェック用)'!$B$9:$E$26,3,TRUE),IF(J141='換算レート表(レートチェック用)'!$E$8,VLOOKUP(D141,'換算レート表(レートチェック用)'!$B$9:$E$26,4,TRUE),IF(OR(J141="JPY",J141="円"),1,0)))))</f>
        <v/>
      </c>
      <c r="T141" s="269" t="str">
        <f t="shared" si="39"/>
        <v/>
      </c>
      <c r="U141" s="271" t="str">
        <f t="shared" si="40"/>
        <v/>
      </c>
      <c r="V141" s="272" t="str">
        <f t="shared" si="41"/>
        <v/>
      </c>
      <c r="W141" s="258"/>
    </row>
    <row r="142" spans="1:23" ht="18" customHeight="1" x14ac:dyDescent="0.2">
      <c r="A142" s="139" t="s">
        <v>11</v>
      </c>
      <c r="B142" s="145">
        <v>12</v>
      </c>
      <c r="C142" s="146"/>
      <c r="D142" s="147"/>
      <c r="E142" s="148"/>
      <c r="F142" s="149"/>
      <c r="G142" s="150"/>
      <c r="H142" s="268" t="str">
        <f>IF(F142="","",IF(G142='換算レート表(レートチェック用)'!$C$8,VLOOKUP(D142,'換算レート表(レートチェック用)'!$B$9:$E$26,2,TRUE),IF(G142='換算レート表(レートチェック用)'!$D$8,VLOOKUP(D142,'換算レート表(レートチェック用)'!$B$9:$E$26,3,TRUE),IF(G142='換算レート表(レートチェック用)'!$E$8,VLOOKUP(D142,'換算レート表(レートチェック用)'!$B$9:$E$26,4,TRUE),IF(OR(G142="JPY",G142="円"),1,0)))))</f>
        <v/>
      </c>
      <c r="I142" s="239"/>
      <c r="J142" s="239"/>
      <c r="K142" s="280" t="str">
        <f>IF(I142="","",IF(J142='換算レート表(レートチェック用)'!$C$8,VLOOKUP(D142,'換算レート表(レートチェック用)'!$B$9:$E$26,2,TRUE),IF(J142='換算レート表(レートチェック用)'!$D$8,VLOOKUP(D142,'換算レート表(レートチェック用)'!$B$9:$E$26,3,TRUE),IF(J142='換算レート表(レートチェック用)'!$E$8,VLOOKUP(D142,'換算レート表(レートチェック用)'!$B$9:$E$26,4,TRUE),IF(OR(J142="JPY",J142="円"),1,0)))))</f>
        <v/>
      </c>
      <c r="L142" s="151"/>
      <c r="N142" s="274" t="str">
        <f t="shared" si="36"/>
        <v/>
      </c>
      <c r="O142" s="257"/>
      <c r="P142" s="268" t="str">
        <f>IF(F142="","",IF(G142='換算レート表(レートチェック用)'!$C$8,VLOOKUP(D142,'換算レート表(レートチェック用)'!$B$9:$E$26,2,TRUE),IF(G142='換算レート表(レートチェック用)'!$D$8,VLOOKUP(D142,'換算レート表(レートチェック用)'!$B$9:$E$26,3,TRUE),IF(G142='換算レート表(レートチェック用)'!$E$8,VLOOKUP(D142,'換算レート表(レートチェック用)'!$B$9:$E$26,4,TRUE),IF(OR(G142="JPY",G142="円"),1,0)))))</f>
        <v/>
      </c>
      <c r="Q142" s="269" t="str">
        <f t="shared" si="37"/>
        <v/>
      </c>
      <c r="R142" s="270" t="str">
        <f t="shared" si="38"/>
        <v/>
      </c>
      <c r="S142" s="268" t="str">
        <f>IF(I142="","",IF(J142='換算レート表(レートチェック用)'!$C$8,VLOOKUP(D142,'換算レート表(レートチェック用)'!$B$9:$E$26,2,TRUE),IF(J142='換算レート表(レートチェック用)'!$D$8,VLOOKUP(D142,'換算レート表(レートチェック用)'!$B$9:$E$26,3,TRUE),IF(J142='換算レート表(レートチェック用)'!$E$8,VLOOKUP(D142,'換算レート表(レートチェック用)'!$B$9:$E$26,4,TRUE),IF(OR(J142="JPY",J142="円"),1,0)))))</f>
        <v/>
      </c>
      <c r="T142" s="269" t="str">
        <f t="shared" si="39"/>
        <v/>
      </c>
      <c r="U142" s="271" t="str">
        <f t="shared" si="40"/>
        <v/>
      </c>
      <c r="V142" s="272" t="str">
        <f t="shared" si="41"/>
        <v/>
      </c>
      <c r="W142" s="258"/>
    </row>
    <row r="143" spans="1:23" ht="18" customHeight="1" x14ac:dyDescent="0.2">
      <c r="A143" s="139" t="s">
        <v>11</v>
      </c>
      <c r="B143" s="145">
        <v>13</v>
      </c>
      <c r="C143" s="146"/>
      <c r="D143" s="147"/>
      <c r="E143" s="148"/>
      <c r="F143" s="149"/>
      <c r="G143" s="150"/>
      <c r="H143" s="268" t="str">
        <f>IF(F143="","",IF(G143='換算レート表(レートチェック用)'!$C$8,VLOOKUP(D143,'換算レート表(レートチェック用)'!$B$9:$E$26,2,TRUE),IF(G143='換算レート表(レートチェック用)'!$D$8,VLOOKUP(D143,'換算レート表(レートチェック用)'!$B$9:$E$26,3,TRUE),IF(G143='換算レート表(レートチェック用)'!$E$8,VLOOKUP(D143,'換算レート表(レートチェック用)'!$B$9:$E$26,4,TRUE),IF(OR(G143="JPY",G143="円"),1,0)))))</f>
        <v/>
      </c>
      <c r="I143" s="239"/>
      <c r="J143" s="239"/>
      <c r="K143" s="280" t="str">
        <f>IF(I143="","",IF(J143='換算レート表(レートチェック用)'!$C$8,VLOOKUP(D143,'換算レート表(レートチェック用)'!$B$9:$E$26,2,TRUE),IF(J143='換算レート表(レートチェック用)'!$D$8,VLOOKUP(D143,'換算レート表(レートチェック用)'!$B$9:$E$26,3,TRUE),IF(J143='換算レート表(レートチェック用)'!$E$8,VLOOKUP(D143,'換算レート表(レートチェック用)'!$B$9:$E$26,4,TRUE),IF(OR(J143="JPY",J143="円"),1,0)))))</f>
        <v/>
      </c>
      <c r="L143" s="151"/>
      <c r="N143" s="274" t="str">
        <f t="shared" si="36"/>
        <v/>
      </c>
      <c r="O143" s="257"/>
      <c r="P143" s="268" t="str">
        <f>IF(F143="","",IF(G143='換算レート表(レートチェック用)'!$C$8,VLOOKUP(D143,'換算レート表(レートチェック用)'!$B$9:$E$26,2,TRUE),IF(G143='換算レート表(レートチェック用)'!$D$8,VLOOKUP(D143,'換算レート表(レートチェック用)'!$B$9:$E$26,3,TRUE),IF(G143='換算レート表(レートチェック用)'!$E$8,VLOOKUP(D143,'換算レート表(レートチェック用)'!$B$9:$E$26,4,TRUE),IF(OR(G143="JPY",G143="円"),1,0)))))</f>
        <v/>
      </c>
      <c r="Q143" s="269" t="str">
        <f t="shared" si="37"/>
        <v/>
      </c>
      <c r="R143" s="270" t="str">
        <f t="shared" si="38"/>
        <v/>
      </c>
      <c r="S143" s="268" t="str">
        <f>IF(I143="","",IF(J143='換算レート表(レートチェック用)'!$C$8,VLOOKUP(D143,'換算レート表(レートチェック用)'!$B$9:$E$26,2,TRUE),IF(J143='換算レート表(レートチェック用)'!$D$8,VLOOKUP(D143,'換算レート表(レートチェック用)'!$B$9:$E$26,3,TRUE),IF(J143='換算レート表(レートチェック用)'!$E$8,VLOOKUP(D143,'換算レート表(レートチェック用)'!$B$9:$E$26,4,TRUE),IF(OR(J143="JPY",J143="円"),1,0)))))</f>
        <v/>
      </c>
      <c r="T143" s="269" t="str">
        <f t="shared" si="39"/>
        <v/>
      </c>
      <c r="U143" s="271" t="str">
        <f t="shared" si="40"/>
        <v/>
      </c>
      <c r="V143" s="272" t="str">
        <f t="shared" si="41"/>
        <v/>
      </c>
      <c r="W143" s="258"/>
    </row>
    <row r="144" spans="1:23" ht="18" customHeight="1" x14ac:dyDescent="0.2">
      <c r="A144" s="139" t="s">
        <v>11</v>
      </c>
      <c r="B144" s="145">
        <v>14</v>
      </c>
      <c r="C144" s="146"/>
      <c r="D144" s="147"/>
      <c r="E144" s="148"/>
      <c r="F144" s="149"/>
      <c r="G144" s="150"/>
      <c r="H144" s="268" t="str">
        <f>IF(F144="","",IF(G144='換算レート表(レートチェック用)'!$C$8,VLOOKUP(D144,'換算レート表(レートチェック用)'!$B$9:$E$26,2,TRUE),IF(G144='換算レート表(レートチェック用)'!$D$8,VLOOKUP(D144,'換算レート表(レートチェック用)'!$B$9:$E$26,3,TRUE),IF(G144='換算レート表(レートチェック用)'!$E$8,VLOOKUP(D144,'換算レート表(レートチェック用)'!$B$9:$E$26,4,TRUE),IF(OR(G144="JPY",G144="円"),1,0)))))</f>
        <v/>
      </c>
      <c r="I144" s="239"/>
      <c r="J144" s="239"/>
      <c r="K144" s="280" t="str">
        <f>IF(I144="","",IF(J144='換算レート表(レートチェック用)'!$C$8,VLOOKUP(D144,'換算レート表(レートチェック用)'!$B$9:$E$26,2,TRUE),IF(J144='換算レート表(レートチェック用)'!$D$8,VLOOKUP(D144,'換算レート表(レートチェック用)'!$B$9:$E$26,3,TRUE),IF(J144='換算レート表(レートチェック用)'!$E$8,VLOOKUP(D144,'換算レート表(レートチェック用)'!$B$9:$E$26,4,TRUE),IF(OR(J144="JPY",J144="円"),1,0)))))</f>
        <v/>
      </c>
      <c r="L144" s="151"/>
      <c r="N144" s="274" t="str">
        <f t="shared" si="36"/>
        <v/>
      </c>
      <c r="O144" s="257"/>
      <c r="P144" s="268" t="str">
        <f>IF(F144="","",IF(G144='換算レート表(レートチェック用)'!$C$8,VLOOKUP(D144,'換算レート表(レートチェック用)'!$B$9:$E$26,2,TRUE),IF(G144='換算レート表(レートチェック用)'!$D$8,VLOOKUP(D144,'換算レート表(レートチェック用)'!$B$9:$E$26,3,TRUE),IF(G144='換算レート表(レートチェック用)'!$E$8,VLOOKUP(D144,'換算レート表(レートチェック用)'!$B$9:$E$26,4,TRUE),IF(OR(G144="JPY",G144="円"),1,0)))))</f>
        <v/>
      </c>
      <c r="Q144" s="269" t="str">
        <f t="shared" si="37"/>
        <v/>
      </c>
      <c r="R144" s="270" t="str">
        <f t="shared" si="38"/>
        <v/>
      </c>
      <c r="S144" s="268" t="str">
        <f>IF(I144="","",IF(J144='換算レート表(レートチェック用)'!$C$8,VLOOKUP(D144,'換算レート表(レートチェック用)'!$B$9:$E$26,2,TRUE),IF(J144='換算レート表(レートチェック用)'!$D$8,VLOOKUP(D144,'換算レート表(レートチェック用)'!$B$9:$E$26,3,TRUE),IF(J144='換算レート表(レートチェック用)'!$E$8,VLOOKUP(D144,'換算レート表(レートチェック用)'!$B$9:$E$26,4,TRUE),IF(OR(J144="JPY",J144="円"),1,0)))))</f>
        <v/>
      </c>
      <c r="T144" s="269" t="str">
        <f t="shared" si="39"/>
        <v/>
      </c>
      <c r="U144" s="271" t="str">
        <f t="shared" si="40"/>
        <v/>
      </c>
      <c r="V144" s="272" t="str">
        <f t="shared" si="41"/>
        <v/>
      </c>
      <c r="W144" s="258"/>
    </row>
    <row r="145" spans="1:23" ht="18" customHeight="1" x14ac:dyDescent="0.2">
      <c r="A145" s="139" t="s">
        <v>11</v>
      </c>
      <c r="B145" s="145">
        <v>15</v>
      </c>
      <c r="C145" s="146"/>
      <c r="D145" s="147"/>
      <c r="E145" s="148"/>
      <c r="F145" s="149"/>
      <c r="G145" s="150"/>
      <c r="H145" s="268" t="str">
        <f>IF(F145="","",IF(G145='換算レート表(レートチェック用)'!$C$8,VLOOKUP(D145,'換算レート表(レートチェック用)'!$B$9:$E$26,2,TRUE),IF(G145='換算レート表(レートチェック用)'!$D$8,VLOOKUP(D145,'換算レート表(レートチェック用)'!$B$9:$E$26,3,TRUE),IF(G145='換算レート表(レートチェック用)'!$E$8,VLOOKUP(D145,'換算レート表(レートチェック用)'!$B$9:$E$26,4,TRUE),IF(OR(G145="JPY",G145="円"),1,0)))))</f>
        <v/>
      </c>
      <c r="I145" s="239"/>
      <c r="J145" s="239"/>
      <c r="K145" s="280" t="str">
        <f>IF(I145="","",IF(J145='換算レート表(レートチェック用)'!$C$8,VLOOKUP(D145,'換算レート表(レートチェック用)'!$B$9:$E$26,2,TRUE),IF(J145='換算レート表(レートチェック用)'!$D$8,VLOOKUP(D145,'換算レート表(レートチェック用)'!$B$9:$E$26,3,TRUE),IF(J145='換算レート表(レートチェック用)'!$E$8,VLOOKUP(D145,'換算レート表(レートチェック用)'!$B$9:$E$26,4,TRUE),IF(OR(J145="JPY",J145="円"),1,0)))))</f>
        <v/>
      </c>
      <c r="L145" s="151"/>
      <c r="N145" s="274" t="str">
        <f t="shared" si="36"/>
        <v/>
      </c>
      <c r="O145" s="257"/>
      <c r="P145" s="268" t="str">
        <f>IF(F145="","",IF(G145='換算レート表(レートチェック用)'!$C$8,VLOOKUP(D145,'換算レート表(レートチェック用)'!$B$9:$E$26,2,TRUE),IF(G145='換算レート表(レートチェック用)'!$D$8,VLOOKUP(D145,'換算レート表(レートチェック用)'!$B$9:$E$26,3,TRUE),IF(G145='換算レート表(レートチェック用)'!$E$8,VLOOKUP(D145,'換算レート表(レートチェック用)'!$B$9:$E$26,4,TRUE),IF(OR(G145="JPY",G145="円"),1,0)))))</f>
        <v/>
      </c>
      <c r="Q145" s="269" t="str">
        <f t="shared" si="37"/>
        <v/>
      </c>
      <c r="R145" s="270" t="str">
        <f t="shared" si="38"/>
        <v/>
      </c>
      <c r="S145" s="268" t="str">
        <f>IF(I145="","",IF(J145='換算レート表(レートチェック用)'!$C$8,VLOOKUP(D145,'換算レート表(レートチェック用)'!$B$9:$E$26,2,TRUE),IF(J145='換算レート表(レートチェック用)'!$D$8,VLOOKUP(D145,'換算レート表(レートチェック用)'!$B$9:$E$26,3,TRUE),IF(J145='換算レート表(レートチェック用)'!$E$8,VLOOKUP(D145,'換算レート表(レートチェック用)'!$B$9:$E$26,4,TRUE),IF(OR(J145="JPY",J145="円"),1,0)))))</f>
        <v/>
      </c>
      <c r="T145" s="269" t="str">
        <f t="shared" si="39"/>
        <v/>
      </c>
      <c r="U145" s="271" t="str">
        <f t="shared" si="40"/>
        <v/>
      </c>
      <c r="V145" s="272" t="str">
        <f t="shared" si="41"/>
        <v/>
      </c>
      <c r="W145" s="258"/>
    </row>
    <row r="146" spans="1:23" ht="18" customHeight="1" x14ac:dyDescent="0.2">
      <c r="A146" s="139" t="s">
        <v>11</v>
      </c>
      <c r="B146" s="145">
        <v>16</v>
      </c>
      <c r="C146" s="146"/>
      <c r="D146" s="147"/>
      <c r="E146" s="148"/>
      <c r="F146" s="149"/>
      <c r="G146" s="150"/>
      <c r="H146" s="268" t="str">
        <f>IF(F146="","",IF(G146='換算レート表(レートチェック用)'!$C$8,VLOOKUP(D146,'換算レート表(レートチェック用)'!$B$9:$E$26,2,TRUE),IF(G146='換算レート表(レートチェック用)'!$D$8,VLOOKUP(D146,'換算レート表(レートチェック用)'!$B$9:$E$26,3,TRUE),IF(G146='換算レート表(レートチェック用)'!$E$8,VLOOKUP(D146,'換算レート表(レートチェック用)'!$B$9:$E$26,4,TRUE),IF(OR(G146="JPY",G146="円"),1,0)))))</f>
        <v/>
      </c>
      <c r="I146" s="239"/>
      <c r="J146" s="239"/>
      <c r="K146" s="280" t="str">
        <f>IF(I146="","",IF(J146='換算レート表(レートチェック用)'!$C$8,VLOOKUP(D146,'換算レート表(レートチェック用)'!$B$9:$E$26,2,TRUE),IF(J146='換算レート表(レートチェック用)'!$D$8,VLOOKUP(D146,'換算レート表(レートチェック用)'!$B$9:$E$26,3,TRUE),IF(J146='換算レート表(レートチェック用)'!$E$8,VLOOKUP(D146,'換算レート表(レートチェック用)'!$B$9:$E$26,4,TRUE),IF(OR(J146="JPY",J146="円"),1,0)))))</f>
        <v/>
      </c>
      <c r="L146" s="151"/>
      <c r="N146" s="274" t="str">
        <f t="shared" si="36"/>
        <v/>
      </c>
      <c r="O146" s="257"/>
      <c r="P146" s="268" t="str">
        <f>IF(F146="","",IF(G146='換算レート表(レートチェック用)'!$C$8,VLOOKUP(D146,'換算レート表(レートチェック用)'!$B$9:$E$26,2,TRUE),IF(G146='換算レート表(レートチェック用)'!$D$8,VLOOKUP(D146,'換算レート表(レートチェック用)'!$B$9:$E$26,3,TRUE),IF(G146='換算レート表(レートチェック用)'!$E$8,VLOOKUP(D146,'換算レート表(レートチェック用)'!$B$9:$E$26,4,TRUE),IF(OR(G146="JPY",G146="円"),1,0)))))</f>
        <v/>
      </c>
      <c r="Q146" s="269" t="str">
        <f t="shared" si="37"/>
        <v/>
      </c>
      <c r="R146" s="270" t="str">
        <f t="shared" si="38"/>
        <v/>
      </c>
      <c r="S146" s="268" t="str">
        <f>IF(I146="","",IF(J146='換算レート表(レートチェック用)'!$C$8,VLOOKUP(D146,'換算レート表(レートチェック用)'!$B$9:$E$26,2,TRUE),IF(J146='換算レート表(レートチェック用)'!$D$8,VLOOKUP(D146,'換算レート表(レートチェック用)'!$B$9:$E$26,3,TRUE),IF(J146='換算レート表(レートチェック用)'!$E$8,VLOOKUP(D146,'換算レート表(レートチェック用)'!$B$9:$E$26,4,TRUE),IF(OR(J146="JPY",J146="円"),1,0)))))</f>
        <v/>
      </c>
      <c r="T146" s="269" t="str">
        <f t="shared" si="39"/>
        <v/>
      </c>
      <c r="U146" s="271" t="str">
        <f t="shared" si="40"/>
        <v/>
      </c>
      <c r="V146" s="272" t="str">
        <f t="shared" si="41"/>
        <v/>
      </c>
      <c r="W146" s="258"/>
    </row>
    <row r="147" spans="1:23" ht="18" customHeight="1" x14ac:dyDescent="0.2">
      <c r="A147" s="139" t="s">
        <v>11</v>
      </c>
      <c r="B147" s="145">
        <v>17</v>
      </c>
      <c r="C147" s="146"/>
      <c r="D147" s="147"/>
      <c r="E147" s="148"/>
      <c r="F147" s="149"/>
      <c r="G147" s="150"/>
      <c r="H147" s="268" t="str">
        <f>IF(F147="","",IF(G147='換算レート表(レートチェック用)'!$C$8,VLOOKUP(D147,'換算レート表(レートチェック用)'!$B$9:$E$26,2,TRUE),IF(G147='換算レート表(レートチェック用)'!$D$8,VLOOKUP(D147,'換算レート表(レートチェック用)'!$B$9:$E$26,3,TRUE),IF(G147='換算レート表(レートチェック用)'!$E$8,VLOOKUP(D147,'換算レート表(レートチェック用)'!$B$9:$E$26,4,TRUE),IF(OR(G147="JPY",G147="円"),1,0)))))</f>
        <v/>
      </c>
      <c r="I147" s="239"/>
      <c r="J147" s="239"/>
      <c r="K147" s="280" t="str">
        <f>IF(I147="","",IF(J147='換算レート表(レートチェック用)'!$C$8,VLOOKUP(D147,'換算レート表(レートチェック用)'!$B$9:$E$26,2,TRUE),IF(J147='換算レート表(レートチェック用)'!$D$8,VLOOKUP(D147,'換算レート表(レートチェック用)'!$B$9:$E$26,3,TRUE),IF(J147='換算レート表(レートチェック用)'!$E$8,VLOOKUP(D147,'換算レート表(レートチェック用)'!$B$9:$E$26,4,TRUE),IF(OR(J147="JPY",J147="円"),1,0)))))</f>
        <v/>
      </c>
      <c r="L147" s="151"/>
      <c r="N147" s="274" t="str">
        <f t="shared" si="36"/>
        <v/>
      </c>
      <c r="O147" s="257"/>
      <c r="P147" s="268" t="str">
        <f>IF(F147="","",IF(G147='換算レート表(レートチェック用)'!$C$8,VLOOKUP(D147,'換算レート表(レートチェック用)'!$B$9:$E$26,2,TRUE),IF(G147='換算レート表(レートチェック用)'!$D$8,VLOOKUP(D147,'換算レート表(レートチェック用)'!$B$9:$E$26,3,TRUE),IF(G147='換算レート表(レートチェック用)'!$E$8,VLOOKUP(D147,'換算レート表(レートチェック用)'!$B$9:$E$26,4,TRUE),IF(OR(G147="JPY",G147="円"),1,0)))))</f>
        <v/>
      </c>
      <c r="Q147" s="269" t="str">
        <f t="shared" si="37"/>
        <v/>
      </c>
      <c r="R147" s="270" t="str">
        <f t="shared" si="38"/>
        <v/>
      </c>
      <c r="S147" s="268" t="str">
        <f>IF(I147="","",IF(J147='換算レート表(レートチェック用)'!$C$8,VLOOKUP(D147,'換算レート表(レートチェック用)'!$B$9:$E$26,2,TRUE),IF(J147='換算レート表(レートチェック用)'!$D$8,VLOOKUP(D147,'換算レート表(レートチェック用)'!$B$9:$E$26,3,TRUE),IF(J147='換算レート表(レートチェック用)'!$E$8,VLOOKUP(D147,'換算レート表(レートチェック用)'!$B$9:$E$26,4,TRUE),IF(OR(J147="JPY",J147="円"),1,0)))))</f>
        <v/>
      </c>
      <c r="T147" s="269" t="str">
        <f t="shared" si="39"/>
        <v/>
      </c>
      <c r="U147" s="271" t="str">
        <f t="shared" si="40"/>
        <v/>
      </c>
      <c r="V147" s="272" t="str">
        <f t="shared" si="41"/>
        <v/>
      </c>
      <c r="W147" s="258"/>
    </row>
    <row r="148" spans="1:23" ht="18" customHeight="1" x14ac:dyDescent="0.2">
      <c r="A148" s="139" t="s">
        <v>11</v>
      </c>
      <c r="B148" s="145">
        <v>18</v>
      </c>
      <c r="C148" s="146"/>
      <c r="D148" s="147"/>
      <c r="E148" s="148"/>
      <c r="F148" s="149"/>
      <c r="G148" s="150"/>
      <c r="H148" s="268" t="str">
        <f>IF(F148="","",IF(G148='換算レート表(レートチェック用)'!$C$8,VLOOKUP(D148,'換算レート表(レートチェック用)'!$B$9:$E$26,2,TRUE),IF(G148='換算レート表(レートチェック用)'!$D$8,VLOOKUP(D148,'換算レート表(レートチェック用)'!$B$9:$E$26,3,TRUE),IF(G148='換算レート表(レートチェック用)'!$E$8,VLOOKUP(D148,'換算レート表(レートチェック用)'!$B$9:$E$26,4,TRUE),IF(OR(G148="JPY",G148="円"),1,0)))))</f>
        <v/>
      </c>
      <c r="I148" s="239"/>
      <c r="J148" s="239"/>
      <c r="K148" s="280" t="str">
        <f>IF(I148="","",IF(J148='換算レート表(レートチェック用)'!$C$8,VLOOKUP(D148,'換算レート表(レートチェック用)'!$B$9:$E$26,2,TRUE),IF(J148='換算レート表(レートチェック用)'!$D$8,VLOOKUP(D148,'換算レート表(レートチェック用)'!$B$9:$E$26,3,TRUE),IF(J148='換算レート表(レートチェック用)'!$E$8,VLOOKUP(D148,'換算レート表(レートチェック用)'!$B$9:$E$26,4,TRUE),IF(OR(J148="JPY",J148="円"),1,0)))))</f>
        <v/>
      </c>
      <c r="L148" s="151"/>
      <c r="N148" s="274" t="str">
        <f t="shared" si="36"/>
        <v/>
      </c>
      <c r="O148" s="257"/>
      <c r="P148" s="268" t="str">
        <f>IF(F148="","",IF(G148='換算レート表(レートチェック用)'!$C$8,VLOOKUP(D148,'換算レート表(レートチェック用)'!$B$9:$E$26,2,TRUE),IF(G148='換算レート表(レートチェック用)'!$D$8,VLOOKUP(D148,'換算レート表(レートチェック用)'!$B$9:$E$26,3,TRUE),IF(G148='換算レート表(レートチェック用)'!$E$8,VLOOKUP(D148,'換算レート表(レートチェック用)'!$B$9:$E$26,4,TRUE),IF(OR(G148="JPY",G148="円"),1,0)))))</f>
        <v/>
      </c>
      <c r="Q148" s="269" t="str">
        <f t="shared" si="37"/>
        <v/>
      </c>
      <c r="R148" s="270" t="str">
        <f t="shared" si="38"/>
        <v/>
      </c>
      <c r="S148" s="268" t="str">
        <f>IF(I148="","",IF(J148='換算レート表(レートチェック用)'!$C$8,VLOOKUP(D148,'換算レート表(レートチェック用)'!$B$9:$E$26,2,TRUE),IF(J148='換算レート表(レートチェック用)'!$D$8,VLOOKUP(D148,'換算レート表(レートチェック用)'!$B$9:$E$26,3,TRUE),IF(J148='換算レート表(レートチェック用)'!$E$8,VLOOKUP(D148,'換算レート表(レートチェック用)'!$B$9:$E$26,4,TRUE),IF(OR(J148="JPY",J148="円"),1,0)))))</f>
        <v/>
      </c>
      <c r="T148" s="269" t="str">
        <f t="shared" si="39"/>
        <v/>
      </c>
      <c r="U148" s="271" t="str">
        <f t="shared" si="40"/>
        <v/>
      </c>
      <c r="V148" s="272" t="str">
        <f t="shared" si="41"/>
        <v/>
      </c>
      <c r="W148" s="258"/>
    </row>
    <row r="149" spans="1:23" ht="18" customHeight="1" x14ac:dyDescent="0.2">
      <c r="A149" s="139" t="s">
        <v>11</v>
      </c>
      <c r="B149" s="145">
        <v>19</v>
      </c>
      <c r="C149" s="146"/>
      <c r="D149" s="147"/>
      <c r="E149" s="148"/>
      <c r="F149" s="149"/>
      <c r="G149" s="150"/>
      <c r="H149" s="268" t="str">
        <f>IF(F149="","",IF(G149='換算レート表(レートチェック用)'!$C$8,VLOOKUP(D149,'換算レート表(レートチェック用)'!$B$9:$E$26,2,TRUE),IF(G149='換算レート表(レートチェック用)'!$D$8,VLOOKUP(D149,'換算レート表(レートチェック用)'!$B$9:$E$26,3,TRUE),IF(G149='換算レート表(レートチェック用)'!$E$8,VLOOKUP(D149,'換算レート表(レートチェック用)'!$B$9:$E$26,4,TRUE),IF(OR(G149="JPY",G149="円"),1,0)))))</f>
        <v/>
      </c>
      <c r="I149" s="239"/>
      <c r="J149" s="239"/>
      <c r="K149" s="280" t="str">
        <f>IF(I149="","",IF(J149='換算レート表(レートチェック用)'!$C$8,VLOOKUP(D149,'換算レート表(レートチェック用)'!$B$9:$E$26,2,TRUE),IF(J149='換算レート表(レートチェック用)'!$D$8,VLOOKUP(D149,'換算レート表(レートチェック用)'!$B$9:$E$26,3,TRUE),IF(J149='換算レート表(レートチェック用)'!$E$8,VLOOKUP(D149,'換算レート表(レートチェック用)'!$B$9:$E$26,4,TRUE),IF(OR(J149="JPY",J149="円"),1,0)))))</f>
        <v/>
      </c>
      <c r="L149" s="151"/>
      <c r="N149" s="274" t="str">
        <f t="shared" si="36"/>
        <v/>
      </c>
      <c r="O149" s="257"/>
      <c r="P149" s="268" t="str">
        <f>IF(F149="","",IF(G149='換算レート表(レートチェック用)'!$C$8,VLOOKUP(D149,'換算レート表(レートチェック用)'!$B$9:$E$26,2,TRUE),IF(G149='換算レート表(レートチェック用)'!$D$8,VLOOKUP(D149,'換算レート表(レートチェック用)'!$B$9:$E$26,3,TRUE),IF(G149='換算レート表(レートチェック用)'!$E$8,VLOOKUP(D149,'換算レート表(レートチェック用)'!$B$9:$E$26,4,TRUE),IF(OR(G149="JPY",G149="円"),1,0)))))</f>
        <v/>
      </c>
      <c r="Q149" s="269" t="str">
        <f t="shared" si="37"/>
        <v/>
      </c>
      <c r="R149" s="270" t="str">
        <f t="shared" si="38"/>
        <v/>
      </c>
      <c r="S149" s="268" t="str">
        <f>IF(I149="","",IF(J149='換算レート表(レートチェック用)'!$C$8,VLOOKUP(D149,'換算レート表(レートチェック用)'!$B$9:$E$26,2,TRUE),IF(J149='換算レート表(レートチェック用)'!$D$8,VLOOKUP(D149,'換算レート表(レートチェック用)'!$B$9:$E$26,3,TRUE),IF(J149='換算レート表(レートチェック用)'!$E$8,VLOOKUP(D149,'換算レート表(レートチェック用)'!$B$9:$E$26,4,TRUE),IF(OR(J149="JPY",J149="円"),1,0)))))</f>
        <v/>
      </c>
      <c r="T149" s="269" t="str">
        <f t="shared" si="39"/>
        <v/>
      </c>
      <c r="U149" s="271" t="str">
        <f t="shared" si="40"/>
        <v/>
      </c>
      <c r="V149" s="272" t="str">
        <f t="shared" si="41"/>
        <v/>
      </c>
      <c r="W149" s="258"/>
    </row>
    <row r="150" spans="1:23" ht="18" customHeight="1" x14ac:dyDescent="0.2">
      <c r="A150" s="139" t="s">
        <v>11</v>
      </c>
      <c r="B150" s="145">
        <v>20</v>
      </c>
      <c r="C150" s="141"/>
      <c r="D150" s="233">
        <v>44953</v>
      </c>
      <c r="E150" s="142"/>
      <c r="F150" s="264">
        <v>500</v>
      </c>
      <c r="G150" s="267" t="s">
        <v>269</v>
      </c>
      <c r="H150" s="268">
        <f>IF(F150="","",IF(G150='換算レート表(レートチェック用)'!$C$8,VLOOKUP(D150,'換算レート表(レートチェック用)'!$B$9:$E$26,2,TRUE),IF(G150='換算レート表(レートチェック用)'!$D$8,VLOOKUP(D150,'換算レート表(レートチェック用)'!$B$9:$E$26,3,TRUE),IF(G150='換算レート表(レートチェック用)'!$E$8,VLOOKUP(D150,'換算レート表(レートチェック用)'!$B$9:$E$26,4,TRUE),IF(OR(G150="JPY",G150="円"),1,0)))))</f>
        <v>620.91999999999996</v>
      </c>
      <c r="I150" s="254">
        <f>ROUNDDOWN(F150/H150,2)</f>
        <v>0.8</v>
      </c>
      <c r="J150" s="252" t="s">
        <v>256</v>
      </c>
      <c r="K150" s="280">
        <f>IF(I150="","",IF(J150='換算レート表(レートチェック用)'!$C$8,VLOOKUP(D150,'換算レート表(レートチェック用)'!$B$9:$E$26,2,TRUE),IF(J150='換算レート表(レートチェック用)'!$D$8,VLOOKUP(D150,'換算レート表(レートチェック用)'!$B$9:$E$26,3,TRUE),IF(J150='換算レート表(レートチェック用)'!$E$8,VLOOKUP(D150,'換算レート表(レートチェック用)'!$B$9:$E$26,4,TRUE),IF(OR(J150="JPY",J150="円"),1,0)))))</f>
        <v>130.72999999999999</v>
      </c>
      <c r="L150" s="265">
        <f>ROUNDDOWN(I150*K150,0)</f>
        <v>104</v>
      </c>
      <c r="N150" s="274" t="str">
        <f t="shared" si="36"/>
        <v>○</v>
      </c>
      <c r="O150" s="257"/>
      <c r="P150" s="268">
        <f>IF(F150="","",IF(G150='換算レート表(レートチェック用)'!$C$8,VLOOKUP(D150,'換算レート表(レートチェック用)'!$B$9:$E$26,2,TRUE),IF(G150='換算レート表(レートチェック用)'!$D$8,VLOOKUP(D150,'換算レート表(レートチェック用)'!$B$9:$E$26,3,TRUE),IF(G150='換算レート表(レートチェック用)'!$E$8,VLOOKUP(D150,'換算レート表(レートチェック用)'!$B$9:$E$26,4,TRUE),IF(OR(G150="JPY",G150="円"),1,0)))))</f>
        <v>620.91999999999996</v>
      </c>
      <c r="Q150" s="269" t="str">
        <f t="shared" si="37"/>
        <v>〇</v>
      </c>
      <c r="R150" s="270">
        <f t="shared" si="38"/>
        <v>0.8</v>
      </c>
      <c r="S150" s="268">
        <f>IF(I150="","",IF(J150='換算レート表(レートチェック用)'!$C$8,VLOOKUP(D150,'換算レート表(レートチェック用)'!$B$9:$E$26,2,TRUE),IF(J150='換算レート表(レートチェック用)'!$D$8,VLOOKUP(D150,'換算レート表(レートチェック用)'!$B$9:$E$26,3,TRUE),IF(J150='換算レート表(レートチェック用)'!$E$8,VLOOKUP(D150,'換算レート表(レートチェック用)'!$B$9:$E$26,4,TRUE),IF(OR(J150="JPY",J150="円"),1,0)))))</f>
        <v>130.72999999999999</v>
      </c>
      <c r="T150" s="269" t="str">
        <f t="shared" si="39"/>
        <v>〇</v>
      </c>
      <c r="U150" s="271">
        <f t="shared" si="40"/>
        <v>104</v>
      </c>
      <c r="V150" s="272">
        <f t="shared" si="41"/>
        <v>0</v>
      </c>
      <c r="W150" s="258"/>
    </row>
    <row r="151" spans="1:23" ht="18" customHeight="1" thickBot="1" x14ac:dyDescent="0.25">
      <c r="A151" s="336" t="s">
        <v>228</v>
      </c>
      <c r="B151" s="337"/>
      <c r="C151" s="337"/>
      <c r="D151" s="337"/>
      <c r="E151" s="337"/>
      <c r="F151" s="337"/>
      <c r="G151" s="337"/>
      <c r="H151" s="337"/>
      <c r="I151" s="337"/>
      <c r="J151" s="337"/>
      <c r="K151" s="337"/>
      <c r="L151" s="174">
        <f>SUM(L131:L150)</f>
        <v>208</v>
      </c>
      <c r="N151" s="127"/>
    </row>
    <row r="152" spans="1:23" ht="18" customHeight="1" thickTop="1" thickBot="1" x14ac:dyDescent="0.25">
      <c r="A152" s="338" t="s">
        <v>207</v>
      </c>
      <c r="B152" s="338"/>
      <c r="C152" s="338"/>
      <c r="D152" s="338"/>
      <c r="E152" s="338"/>
      <c r="F152" s="338"/>
      <c r="G152" s="338"/>
      <c r="H152" s="338"/>
      <c r="I152" s="338"/>
      <c r="J152" s="338"/>
      <c r="K152" s="338"/>
      <c r="L152" s="164">
        <f>+L127+L151</f>
        <v>416</v>
      </c>
      <c r="N152" s="127"/>
    </row>
    <row r="153" spans="1:23" ht="18" customHeight="1" thickTop="1" x14ac:dyDescent="0.2">
      <c r="C153" s="127"/>
      <c r="D153" s="127"/>
      <c r="E153" s="153"/>
      <c r="F153" s="154"/>
      <c r="G153" s="155"/>
      <c r="H153" s="144"/>
      <c r="I153" s="144"/>
      <c r="J153" s="144"/>
      <c r="K153" s="144"/>
      <c r="L153" s="154"/>
      <c r="N153" s="127"/>
    </row>
    <row r="154" spans="1:23" ht="18" customHeight="1" x14ac:dyDescent="0.2">
      <c r="A154" s="156" t="s">
        <v>45</v>
      </c>
      <c r="B154" s="157" t="s">
        <v>57</v>
      </c>
      <c r="C154" s="157"/>
      <c r="D154" s="157"/>
      <c r="E154" s="157"/>
      <c r="F154" s="158"/>
      <c r="G154" s="158"/>
      <c r="H154" s="158"/>
      <c r="I154" s="158"/>
      <c r="J154" s="158"/>
      <c r="K154" s="158"/>
      <c r="L154" s="159"/>
      <c r="N154" s="127"/>
    </row>
    <row r="155" spans="1:23" s="138" customFormat="1" ht="36" customHeight="1" x14ac:dyDescent="0.2">
      <c r="A155" s="134" t="s">
        <v>9</v>
      </c>
      <c r="B155" s="135" t="s">
        <v>0</v>
      </c>
      <c r="C155" s="135" t="s">
        <v>1</v>
      </c>
      <c r="D155" s="135" t="s">
        <v>5</v>
      </c>
      <c r="E155" s="135" t="s">
        <v>2</v>
      </c>
      <c r="F155" s="136" t="s">
        <v>19</v>
      </c>
      <c r="G155" s="135" t="s">
        <v>75</v>
      </c>
      <c r="H155" s="135" t="s">
        <v>74</v>
      </c>
      <c r="I155" s="136" t="s">
        <v>19</v>
      </c>
      <c r="J155" s="135" t="s">
        <v>257</v>
      </c>
      <c r="K155" s="135" t="s">
        <v>259</v>
      </c>
      <c r="L155" s="137" t="s">
        <v>46</v>
      </c>
      <c r="N155" s="235" t="s">
        <v>249</v>
      </c>
      <c r="O155" s="137" t="s">
        <v>250</v>
      </c>
      <c r="P155" s="135" t="s">
        <v>258</v>
      </c>
      <c r="Q155" s="135" t="s">
        <v>260</v>
      </c>
      <c r="R155" s="135" t="s">
        <v>262</v>
      </c>
      <c r="S155" s="135" t="s">
        <v>259</v>
      </c>
      <c r="T155" s="135" t="s">
        <v>260</v>
      </c>
      <c r="U155" s="211" t="s">
        <v>263</v>
      </c>
      <c r="V155" s="211" t="s">
        <v>264</v>
      </c>
      <c r="W155" s="137" t="s">
        <v>250</v>
      </c>
    </row>
    <row r="156" spans="1:23" ht="18" customHeight="1" x14ac:dyDescent="0.2">
      <c r="A156" s="139" t="s">
        <v>13</v>
      </c>
      <c r="B156" s="140">
        <v>1</v>
      </c>
      <c r="C156" s="141"/>
      <c r="D156" s="233">
        <v>44953</v>
      </c>
      <c r="E156" s="142"/>
      <c r="F156" s="264">
        <v>500</v>
      </c>
      <c r="G156" s="267" t="s">
        <v>269</v>
      </c>
      <c r="H156" s="268">
        <f>IF(F156="","",IF(G156='換算レート表(レートチェック用)'!$C$8,VLOOKUP(D156,'換算レート表(レートチェック用)'!$B$9:$E$26,2,TRUE),IF(G156='換算レート表(レートチェック用)'!$D$8,VLOOKUP(D156,'換算レート表(レートチェック用)'!$B$9:$E$26,3,TRUE),IF(G156='換算レート表(レートチェック用)'!$E$8,VLOOKUP(D156,'換算レート表(レートチェック用)'!$B$9:$E$26,4,TRUE),IF(OR(G156="JPY",G156="円"),1,0)))))</f>
        <v>620.91999999999996</v>
      </c>
      <c r="I156" s="254">
        <f>ROUNDDOWN(F156/H156,2)</f>
        <v>0.8</v>
      </c>
      <c r="J156" s="252" t="s">
        <v>256</v>
      </c>
      <c r="K156" s="280">
        <f>IF(I156="","",IF(J156='換算レート表(レートチェック用)'!$C$8,VLOOKUP(D156,'換算レート表(レートチェック用)'!$B$9:$E$26,2,TRUE),IF(J156='換算レート表(レートチェック用)'!$D$8,VLOOKUP(D156,'換算レート表(レートチェック用)'!$B$9:$E$26,3,TRUE),IF(J156='換算レート表(レートチェック用)'!$E$8,VLOOKUP(D156,'換算レート表(レートチェック用)'!$B$9:$E$26,4,TRUE),IF(OR(J156="JPY",J156="円"),1,0)))))</f>
        <v>130.72999999999999</v>
      </c>
      <c r="L156" s="265">
        <f>ROUNDDOWN(I156*K156,0)</f>
        <v>104</v>
      </c>
      <c r="M156" s="144"/>
      <c r="N156" s="274" t="str">
        <f t="shared" ref="N156:N175" si="42">IF(D156="","",IF(AND($O$6&lt;=D156,$O$7&gt;=D156),"○","×"))</f>
        <v>○</v>
      </c>
      <c r="O156" s="257"/>
      <c r="P156" s="268">
        <f>IF(F156="","",IF(G156='換算レート表(レートチェック用)'!$C$8,VLOOKUP(D156,'換算レート表(レートチェック用)'!$B$9:$E$26,2,TRUE),IF(G156='換算レート表(レートチェック用)'!$D$8,VLOOKUP(D156,'換算レート表(レートチェック用)'!$B$9:$E$26,3,TRUE),IF(G156='換算レート表(レートチェック用)'!$E$8,VLOOKUP(D156,'換算レート表(レートチェック用)'!$B$9:$E$26,4,TRUE),IF(OR(G156="JPY",G156="円"),1,0)))))</f>
        <v>620.91999999999996</v>
      </c>
      <c r="Q156" s="269" t="str">
        <f t="shared" ref="Q156:Q175" si="43">IF(F156="","",IF(H156=P156,"〇","×"))</f>
        <v>〇</v>
      </c>
      <c r="R156" s="270">
        <f>IF(I156="","",ROUNDDOWN(F156/P156,2))</f>
        <v>0.8</v>
      </c>
      <c r="S156" s="268">
        <f>IF(I156="","",IF(J156='換算レート表(レートチェック用)'!$C$8,VLOOKUP(D156,'換算レート表(レートチェック用)'!$B$9:$E$26,2,TRUE),IF(J156='換算レート表(レートチェック用)'!$D$8,VLOOKUP(D156,'換算レート表(レートチェック用)'!$B$9:$E$26,3,TRUE),IF(J156='換算レート表(レートチェック用)'!$E$8,VLOOKUP(D156,'換算レート表(レートチェック用)'!$B$9:$E$26,4,TRUE),IF(OR(J156="JPY",J156="円"),1,0)))))</f>
        <v>130.72999999999999</v>
      </c>
      <c r="T156" s="269" t="str">
        <f t="shared" ref="T156:T175" si="44">IF(I156="","",IF(K156=S156,"〇","×"))</f>
        <v>〇</v>
      </c>
      <c r="U156" s="271">
        <f t="shared" ref="U156:U175" si="45">IF(F156="","",IF(I156="",ROUNDDOWN(F156*P156,0),ROUNDDOWN(R156*S156,0)))</f>
        <v>104</v>
      </c>
      <c r="V156" s="272">
        <f t="shared" ref="V156:V175" si="46">IF(F156="","",L156-U156)</f>
        <v>0</v>
      </c>
      <c r="W156" s="258"/>
    </row>
    <row r="157" spans="1:23" ht="18" customHeight="1" x14ac:dyDescent="0.2">
      <c r="A157" s="139" t="s">
        <v>13</v>
      </c>
      <c r="B157" s="145">
        <v>2</v>
      </c>
      <c r="C157" s="146"/>
      <c r="D157" s="147"/>
      <c r="E157" s="148"/>
      <c r="F157" s="149"/>
      <c r="G157" s="150"/>
      <c r="H157" s="268" t="str">
        <f>IF(F157="","",IF(G157='換算レート表(レートチェック用)'!$C$8,VLOOKUP(D157,'換算レート表(レートチェック用)'!$B$9:$E$26,2,TRUE),IF(G157='換算レート表(レートチェック用)'!$D$8,VLOOKUP(D157,'換算レート表(レートチェック用)'!$B$9:$E$26,3,TRUE),IF(G157='換算レート表(レートチェック用)'!$E$8,VLOOKUP(D157,'換算レート表(レートチェック用)'!$B$9:$E$26,4,TRUE),IF(OR(G157="JPY",G157="円"),1,0)))))</f>
        <v/>
      </c>
      <c r="I157" s="239"/>
      <c r="J157" s="239"/>
      <c r="K157" s="280" t="str">
        <f>IF(I157="","",IF(J157='換算レート表(レートチェック用)'!$C$8,VLOOKUP(D157,'換算レート表(レートチェック用)'!$B$9:$E$26,2,TRUE),IF(J157='換算レート表(レートチェック用)'!$D$8,VLOOKUP(D157,'換算レート表(レートチェック用)'!$B$9:$E$26,3,TRUE),IF(J157='換算レート表(レートチェック用)'!$E$8,VLOOKUP(D157,'換算レート表(レートチェック用)'!$B$9:$E$26,4,TRUE),IF(OR(J157="JPY",J157="円"),1,0)))))</f>
        <v/>
      </c>
      <c r="L157" s="151"/>
      <c r="M157" s="144"/>
      <c r="N157" s="274" t="str">
        <f t="shared" si="42"/>
        <v/>
      </c>
      <c r="O157" s="257"/>
      <c r="P157" s="268" t="str">
        <f>IF(F157="","",IF(G157='換算レート表(レートチェック用)'!$C$8,VLOOKUP(D157,'換算レート表(レートチェック用)'!$B$9:$E$26,2,TRUE),IF(G157='換算レート表(レートチェック用)'!$D$8,VLOOKUP(D157,'換算レート表(レートチェック用)'!$B$9:$E$26,3,TRUE),IF(G157='換算レート表(レートチェック用)'!$E$8,VLOOKUP(D157,'換算レート表(レートチェック用)'!$B$9:$E$26,4,TRUE),IF(OR(G157="JPY",G157="円"),1,0)))))</f>
        <v/>
      </c>
      <c r="Q157" s="269" t="str">
        <f t="shared" si="43"/>
        <v/>
      </c>
      <c r="R157" s="270" t="str">
        <f t="shared" ref="R157:R175" si="47">IF(I157="","",ROUNDDOWN(F157/P157,2))</f>
        <v/>
      </c>
      <c r="S157" s="268" t="str">
        <f>IF(I157="","",IF(J157='換算レート表(レートチェック用)'!$C$8,VLOOKUP(D157,'換算レート表(レートチェック用)'!$B$9:$E$26,2,TRUE),IF(J157='換算レート表(レートチェック用)'!$D$8,VLOOKUP(D157,'換算レート表(レートチェック用)'!$B$9:$E$26,3,TRUE),IF(J157='換算レート表(レートチェック用)'!$E$8,VLOOKUP(D157,'換算レート表(レートチェック用)'!$B$9:$E$26,4,TRUE),IF(OR(J157="JPY",J157="円"),1,0)))))</f>
        <v/>
      </c>
      <c r="T157" s="269" t="str">
        <f t="shared" si="44"/>
        <v/>
      </c>
      <c r="U157" s="271" t="str">
        <f t="shared" si="45"/>
        <v/>
      </c>
      <c r="V157" s="272" t="str">
        <f t="shared" si="46"/>
        <v/>
      </c>
      <c r="W157" s="258"/>
    </row>
    <row r="158" spans="1:23" ht="18" customHeight="1" x14ac:dyDescent="0.2">
      <c r="A158" s="139" t="s">
        <v>13</v>
      </c>
      <c r="B158" s="145">
        <v>3</v>
      </c>
      <c r="C158" s="146"/>
      <c r="D158" s="147"/>
      <c r="E158" s="148"/>
      <c r="F158" s="149"/>
      <c r="G158" s="150"/>
      <c r="H158" s="268" t="str">
        <f>IF(F158="","",IF(G158='換算レート表(レートチェック用)'!$C$8,VLOOKUP(D158,'換算レート表(レートチェック用)'!$B$9:$E$26,2,TRUE),IF(G158='換算レート表(レートチェック用)'!$D$8,VLOOKUP(D158,'換算レート表(レートチェック用)'!$B$9:$E$26,3,TRUE),IF(G158='換算レート表(レートチェック用)'!$E$8,VLOOKUP(D158,'換算レート表(レートチェック用)'!$B$9:$E$26,4,TRUE),IF(OR(G158="JPY",G158="円"),1,0)))))</f>
        <v/>
      </c>
      <c r="I158" s="239"/>
      <c r="J158" s="239"/>
      <c r="K158" s="280" t="str">
        <f>IF(I158="","",IF(J158='換算レート表(レートチェック用)'!$C$8,VLOOKUP(D158,'換算レート表(レートチェック用)'!$B$9:$E$26,2,TRUE),IF(J158='換算レート表(レートチェック用)'!$D$8,VLOOKUP(D158,'換算レート表(レートチェック用)'!$B$9:$E$26,3,TRUE),IF(J158='換算レート表(レートチェック用)'!$E$8,VLOOKUP(D158,'換算レート表(レートチェック用)'!$B$9:$E$26,4,TRUE),IF(OR(J158="JPY",J158="円"),1,0)))))</f>
        <v/>
      </c>
      <c r="L158" s="151"/>
      <c r="M158" s="144"/>
      <c r="N158" s="274" t="str">
        <f t="shared" si="42"/>
        <v/>
      </c>
      <c r="O158" s="257"/>
      <c r="P158" s="268" t="str">
        <f>IF(F158="","",IF(G158='換算レート表(レートチェック用)'!$C$8,VLOOKUP(D158,'換算レート表(レートチェック用)'!$B$9:$E$26,2,TRUE),IF(G158='換算レート表(レートチェック用)'!$D$8,VLOOKUP(D158,'換算レート表(レートチェック用)'!$B$9:$E$26,3,TRUE),IF(G158='換算レート表(レートチェック用)'!$E$8,VLOOKUP(D158,'換算レート表(レートチェック用)'!$B$9:$E$26,4,TRUE),IF(OR(G158="JPY",G158="円"),1,0)))))</f>
        <v/>
      </c>
      <c r="Q158" s="269" t="str">
        <f t="shared" si="43"/>
        <v/>
      </c>
      <c r="R158" s="270" t="str">
        <f t="shared" si="47"/>
        <v/>
      </c>
      <c r="S158" s="268" t="str">
        <f>IF(I158="","",IF(J158='換算レート表(レートチェック用)'!$C$8,VLOOKUP(D158,'換算レート表(レートチェック用)'!$B$9:$E$26,2,TRUE),IF(J158='換算レート表(レートチェック用)'!$D$8,VLOOKUP(D158,'換算レート表(レートチェック用)'!$B$9:$E$26,3,TRUE),IF(J158='換算レート表(レートチェック用)'!$E$8,VLOOKUP(D158,'換算レート表(レートチェック用)'!$B$9:$E$26,4,TRUE),IF(OR(J158="JPY",J158="円"),1,0)))))</f>
        <v/>
      </c>
      <c r="T158" s="269" t="str">
        <f t="shared" si="44"/>
        <v/>
      </c>
      <c r="U158" s="271" t="str">
        <f t="shared" si="45"/>
        <v/>
      </c>
      <c r="V158" s="272" t="str">
        <f t="shared" si="46"/>
        <v/>
      </c>
      <c r="W158" s="258"/>
    </row>
    <row r="159" spans="1:23" ht="18" customHeight="1" x14ac:dyDescent="0.2">
      <c r="A159" s="139" t="s">
        <v>13</v>
      </c>
      <c r="B159" s="145">
        <v>4</v>
      </c>
      <c r="C159" s="146"/>
      <c r="D159" s="147"/>
      <c r="E159" s="152"/>
      <c r="F159" s="149"/>
      <c r="G159" s="150"/>
      <c r="H159" s="268" t="str">
        <f>IF(F159="","",IF(G159='換算レート表(レートチェック用)'!$C$8,VLOOKUP(D159,'換算レート表(レートチェック用)'!$B$9:$E$26,2,TRUE),IF(G159='換算レート表(レートチェック用)'!$D$8,VLOOKUP(D159,'換算レート表(レートチェック用)'!$B$9:$E$26,3,TRUE),IF(G159='換算レート表(レートチェック用)'!$E$8,VLOOKUP(D159,'換算レート表(レートチェック用)'!$B$9:$E$26,4,TRUE),IF(OR(G159="JPY",G159="円"),1,0)))))</f>
        <v/>
      </c>
      <c r="I159" s="239"/>
      <c r="J159" s="239"/>
      <c r="K159" s="280" t="str">
        <f>IF(I159="","",IF(J159='換算レート表(レートチェック用)'!$C$8,VLOOKUP(D159,'換算レート表(レートチェック用)'!$B$9:$E$26,2,TRUE),IF(J159='換算レート表(レートチェック用)'!$D$8,VLOOKUP(D159,'換算レート表(レートチェック用)'!$B$9:$E$26,3,TRUE),IF(J159='換算レート表(レートチェック用)'!$E$8,VLOOKUP(D159,'換算レート表(レートチェック用)'!$B$9:$E$26,4,TRUE),IF(OR(J159="JPY",J159="円"),1,0)))))</f>
        <v/>
      </c>
      <c r="L159" s="151"/>
      <c r="M159" s="144"/>
      <c r="N159" s="274" t="str">
        <f t="shared" si="42"/>
        <v/>
      </c>
      <c r="O159" s="257"/>
      <c r="P159" s="268" t="str">
        <f>IF(F159="","",IF(G159='換算レート表(レートチェック用)'!$C$8,VLOOKUP(D159,'換算レート表(レートチェック用)'!$B$9:$E$26,2,TRUE),IF(G159='換算レート表(レートチェック用)'!$D$8,VLOOKUP(D159,'換算レート表(レートチェック用)'!$B$9:$E$26,3,TRUE),IF(G159='換算レート表(レートチェック用)'!$E$8,VLOOKUP(D159,'換算レート表(レートチェック用)'!$B$9:$E$26,4,TRUE),IF(OR(G159="JPY",G159="円"),1,0)))))</f>
        <v/>
      </c>
      <c r="Q159" s="269" t="str">
        <f t="shared" si="43"/>
        <v/>
      </c>
      <c r="R159" s="270" t="str">
        <f t="shared" si="47"/>
        <v/>
      </c>
      <c r="S159" s="268" t="str">
        <f>IF(I159="","",IF(J159='換算レート表(レートチェック用)'!$C$8,VLOOKUP(D159,'換算レート表(レートチェック用)'!$B$9:$E$26,2,TRUE),IF(J159='換算レート表(レートチェック用)'!$D$8,VLOOKUP(D159,'換算レート表(レートチェック用)'!$B$9:$E$26,3,TRUE),IF(J159='換算レート表(レートチェック用)'!$E$8,VLOOKUP(D159,'換算レート表(レートチェック用)'!$B$9:$E$26,4,TRUE),IF(OR(J159="JPY",J159="円"),1,0)))))</f>
        <v/>
      </c>
      <c r="T159" s="269" t="str">
        <f t="shared" si="44"/>
        <v/>
      </c>
      <c r="U159" s="271" t="str">
        <f t="shared" si="45"/>
        <v/>
      </c>
      <c r="V159" s="272" t="str">
        <f t="shared" si="46"/>
        <v/>
      </c>
      <c r="W159" s="258"/>
    </row>
    <row r="160" spans="1:23" ht="18" customHeight="1" x14ac:dyDescent="0.2">
      <c r="A160" s="139" t="s">
        <v>13</v>
      </c>
      <c r="B160" s="145">
        <v>5</v>
      </c>
      <c r="C160" s="146"/>
      <c r="D160" s="147"/>
      <c r="E160" s="148"/>
      <c r="F160" s="149"/>
      <c r="G160" s="150"/>
      <c r="H160" s="268" t="str">
        <f>IF(F160="","",IF(G160='換算レート表(レートチェック用)'!$C$8,VLOOKUP(D160,'換算レート表(レートチェック用)'!$B$9:$E$26,2,TRUE),IF(G160='換算レート表(レートチェック用)'!$D$8,VLOOKUP(D160,'換算レート表(レートチェック用)'!$B$9:$E$26,3,TRUE),IF(G160='換算レート表(レートチェック用)'!$E$8,VLOOKUP(D160,'換算レート表(レートチェック用)'!$B$9:$E$26,4,TRUE),IF(OR(G160="JPY",G160="円"),1,0)))))</f>
        <v/>
      </c>
      <c r="I160" s="239"/>
      <c r="J160" s="239"/>
      <c r="K160" s="280" t="str">
        <f>IF(I160="","",IF(J160='換算レート表(レートチェック用)'!$C$8,VLOOKUP(D160,'換算レート表(レートチェック用)'!$B$9:$E$26,2,TRUE),IF(J160='換算レート表(レートチェック用)'!$D$8,VLOOKUP(D160,'換算レート表(レートチェック用)'!$B$9:$E$26,3,TRUE),IF(J160='換算レート表(レートチェック用)'!$E$8,VLOOKUP(D160,'換算レート表(レートチェック用)'!$B$9:$E$26,4,TRUE),IF(OR(J160="JPY",J160="円"),1,0)))))</f>
        <v/>
      </c>
      <c r="L160" s="151"/>
      <c r="M160" s="144"/>
      <c r="N160" s="274" t="str">
        <f t="shared" si="42"/>
        <v/>
      </c>
      <c r="O160" s="257"/>
      <c r="P160" s="268" t="str">
        <f>IF(F160="","",IF(G160='換算レート表(レートチェック用)'!$C$8,VLOOKUP(D160,'換算レート表(レートチェック用)'!$B$9:$E$26,2,TRUE),IF(G160='換算レート表(レートチェック用)'!$D$8,VLOOKUP(D160,'換算レート表(レートチェック用)'!$B$9:$E$26,3,TRUE),IF(G160='換算レート表(レートチェック用)'!$E$8,VLOOKUP(D160,'換算レート表(レートチェック用)'!$B$9:$E$26,4,TRUE),IF(OR(G160="JPY",G160="円"),1,0)))))</f>
        <v/>
      </c>
      <c r="Q160" s="269" t="str">
        <f t="shared" si="43"/>
        <v/>
      </c>
      <c r="R160" s="270" t="str">
        <f t="shared" si="47"/>
        <v/>
      </c>
      <c r="S160" s="268" t="str">
        <f>IF(I160="","",IF(J160='換算レート表(レートチェック用)'!$C$8,VLOOKUP(D160,'換算レート表(レートチェック用)'!$B$9:$E$26,2,TRUE),IF(J160='換算レート表(レートチェック用)'!$D$8,VLOOKUP(D160,'換算レート表(レートチェック用)'!$B$9:$E$26,3,TRUE),IF(J160='換算レート表(レートチェック用)'!$E$8,VLOOKUP(D160,'換算レート表(レートチェック用)'!$B$9:$E$26,4,TRUE),IF(OR(J160="JPY",J160="円"),1,0)))))</f>
        <v/>
      </c>
      <c r="T160" s="269" t="str">
        <f t="shared" si="44"/>
        <v/>
      </c>
      <c r="U160" s="271" t="str">
        <f t="shared" si="45"/>
        <v/>
      </c>
      <c r="V160" s="272" t="str">
        <f t="shared" si="46"/>
        <v/>
      </c>
      <c r="W160" s="258"/>
    </row>
    <row r="161" spans="1:23" ht="18" customHeight="1" x14ac:dyDescent="0.2">
      <c r="A161" s="139" t="s">
        <v>13</v>
      </c>
      <c r="B161" s="145">
        <v>6</v>
      </c>
      <c r="C161" s="146"/>
      <c r="D161" s="147"/>
      <c r="E161" s="148"/>
      <c r="F161" s="149"/>
      <c r="G161" s="150"/>
      <c r="H161" s="268" t="str">
        <f>IF(F161="","",IF(G161='換算レート表(レートチェック用)'!$C$8,VLOOKUP(D161,'換算レート表(レートチェック用)'!$B$9:$E$26,2,TRUE),IF(G161='換算レート表(レートチェック用)'!$D$8,VLOOKUP(D161,'換算レート表(レートチェック用)'!$B$9:$E$26,3,TRUE),IF(G161='換算レート表(レートチェック用)'!$E$8,VLOOKUP(D161,'換算レート表(レートチェック用)'!$B$9:$E$26,4,TRUE),IF(OR(G161="JPY",G161="円"),1,0)))))</f>
        <v/>
      </c>
      <c r="I161" s="239"/>
      <c r="J161" s="239"/>
      <c r="K161" s="280" t="str">
        <f>IF(I161="","",IF(J161='換算レート表(レートチェック用)'!$C$8,VLOOKUP(D161,'換算レート表(レートチェック用)'!$B$9:$E$26,2,TRUE),IF(J161='換算レート表(レートチェック用)'!$D$8,VLOOKUP(D161,'換算レート表(レートチェック用)'!$B$9:$E$26,3,TRUE),IF(J161='換算レート表(レートチェック用)'!$E$8,VLOOKUP(D161,'換算レート表(レートチェック用)'!$B$9:$E$26,4,TRUE),IF(OR(J161="JPY",J161="円"),1,0)))))</f>
        <v/>
      </c>
      <c r="L161" s="151"/>
      <c r="N161" s="274" t="str">
        <f t="shared" si="42"/>
        <v/>
      </c>
      <c r="O161" s="257"/>
      <c r="P161" s="268" t="str">
        <f>IF(F161="","",IF(G161='換算レート表(レートチェック用)'!$C$8,VLOOKUP(D161,'換算レート表(レートチェック用)'!$B$9:$E$26,2,TRUE),IF(G161='換算レート表(レートチェック用)'!$D$8,VLOOKUP(D161,'換算レート表(レートチェック用)'!$B$9:$E$26,3,TRUE),IF(G161='換算レート表(レートチェック用)'!$E$8,VLOOKUP(D161,'換算レート表(レートチェック用)'!$B$9:$E$26,4,TRUE),IF(OR(G161="JPY",G161="円"),1,0)))))</f>
        <v/>
      </c>
      <c r="Q161" s="269" t="str">
        <f t="shared" si="43"/>
        <v/>
      </c>
      <c r="R161" s="270" t="str">
        <f t="shared" si="47"/>
        <v/>
      </c>
      <c r="S161" s="268" t="str">
        <f>IF(I161="","",IF(J161='換算レート表(レートチェック用)'!$C$8,VLOOKUP(D161,'換算レート表(レートチェック用)'!$B$9:$E$26,2,TRUE),IF(J161='換算レート表(レートチェック用)'!$D$8,VLOOKUP(D161,'換算レート表(レートチェック用)'!$B$9:$E$26,3,TRUE),IF(J161='換算レート表(レートチェック用)'!$E$8,VLOOKUP(D161,'換算レート表(レートチェック用)'!$B$9:$E$26,4,TRUE),IF(OR(J161="JPY",J161="円"),1,0)))))</f>
        <v/>
      </c>
      <c r="T161" s="269" t="str">
        <f t="shared" si="44"/>
        <v/>
      </c>
      <c r="U161" s="271" t="str">
        <f t="shared" si="45"/>
        <v/>
      </c>
      <c r="V161" s="272" t="str">
        <f t="shared" si="46"/>
        <v/>
      </c>
      <c r="W161" s="258"/>
    </row>
    <row r="162" spans="1:23" ht="18" customHeight="1" x14ac:dyDescent="0.2">
      <c r="A162" s="139" t="s">
        <v>13</v>
      </c>
      <c r="B162" s="145">
        <v>7</v>
      </c>
      <c r="C162" s="146"/>
      <c r="D162" s="147"/>
      <c r="E162" s="148"/>
      <c r="F162" s="149"/>
      <c r="G162" s="150"/>
      <c r="H162" s="268" t="str">
        <f>IF(F162="","",IF(G162='換算レート表(レートチェック用)'!$C$8,VLOOKUP(D162,'換算レート表(レートチェック用)'!$B$9:$E$26,2,TRUE),IF(G162='換算レート表(レートチェック用)'!$D$8,VLOOKUP(D162,'換算レート表(レートチェック用)'!$B$9:$E$26,3,TRUE),IF(G162='換算レート表(レートチェック用)'!$E$8,VLOOKUP(D162,'換算レート表(レートチェック用)'!$B$9:$E$26,4,TRUE),IF(OR(G162="JPY",G162="円"),1,0)))))</f>
        <v/>
      </c>
      <c r="I162" s="239"/>
      <c r="J162" s="239"/>
      <c r="K162" s="280" t="str">
        <f>IF(I162="","",IF(J162='換算レート表(レートチェック用)'!$C$8,VLOOKUP(D162,'換算レート表(レートチェック用)'!$B$9:$E$26,2,TRUE),IF(J162='換算レート表(レートチェック用)'!$D$8,VLOOKUP(D162,'換算レート表(レートチェック用)'!$B$9:$E$26,3,TRUE),IF(J162='換算レート表(レートチェック用)'!$E$8,VLOOKUP(D162,'換算レート表(レートチェック用)'!$B$9:$E$26,4,TRUE),IF(OR(J162="JPY",J162="円"),1,0)))))</f>
        <v/>
      </c>
      <c r="L162" s="151"/>
      <c r="N162" s="274" t="str">
        <f t="shared" si="42"/>
        <v/>
      </c>
      <c r="O162" s="257"/>
      <c r="P162" s="268" t="str">
        <f>IF(F162="","",IF(G162='換算レート表(レートチェック用)'!$C$8,VLOOKUP(D162,'換算レート表(レートチェック用)'!$B$9:$E$26,2,TRUE),IF(G162='換算レート表(レートチェック用)'!$D$8,VLOOKUP(D162,'換算レート表(レートチェック用)'!$B$9:$E$26,3,TRUE),IF(G162='換算レート表(レートチェック用)'!$E$8,VLOOKUP(D162,'換算レート表(レートチェック用)'!$B$9:$E$26,4,TRUE),IF(OR(G162="JPY",G162="円"),1,0)))))</f>
        <v/>
      </c>
      <c r="Q162" s="269" t="str">
        <f t="shared" si="43"/>
        <v/>
      </c>
      <c r="R162" s="270" t="str">
        <f t="shared" si="47"/>
        <v/>
      </c>
      <c r="S162" s="268" t="str">
        <f>IF(I162="","",IF(J162='換算レート表(レートチェック用)'!$C$8,VLOOKUP(D162,'換算レート表(レートチェック用)'!$B$9:$E$26,2,TRUE),IF(J162='換算レート表(レートチェック用)'!$D$8,VLOOKUP(D162,'換算レート表(レートチェック用)'!$B$9:$E$26,3,TRUE),IF(J162='換算レート表(レートチェック用)'!$E$8,VLOOKUP(D162,'換算レート表(レートチェック用)'!$B$9:$E$26,4,TRUE),IF(OR(J162="JPY",J162="円"),1,0)))))</f>
        <v/>
      </c>
      <c r="T162" s="269" t="str">
        <f t="shared" si="44"/>
        <v/>
      </c>
      <c r="U162" s="271" t="str">
        <f t="shared" si="45"/>
        <v/>
      </c>
      <c r="V162" s="272" t="str">
        <f t="shared" si="46"/>
        <v/>
      </c>
      <c r="W162" s="258"/>
    </row>
    <row r="163" spans="1:23" ht="18" customHeight="1" x14ac:dyDescent="0.2">
      <c r="A163" s="139" t="s">
        <v>13</v>
      </c>
      <c r="B163" s="145">
        <v>8</v>
      </c>
      <c r="C163" s="146"/>
      <c r="D163" s="147"/>
      <c r="E163" s="148"/>
      <c r="F163" s="149"/>
      <c r="G163" s="150"/>
      <c r="H163" s="268" t="str">
        <f>IF(F163="","",IF(G163='換算レート表(レートチェック用)'!$C$8,VLOOKUP(D163,'換算レート表(レートチェック用)'!$B$9:$E$26,2,TRUE),IF(G163='換算レート表(レートチェック用)'!$D$8,VLOOKUP(D163,'換算レート表(レートチェック用)'!$B$9:$E$26,3,TRUE),IF(G163='換算レート表(レートチェック用)'!$E$8,VLOOKUP(D163,'換算レート表(レートチェック用)'!$B$9:$E$26,4,TRUE),IF(OR(G163="JPY",G163="円"),1,0)))))</f>
        <v/>
      </c>
      <c r="I163" s="239"/>
      <c r="J163" s="239"/>
      <c r="K163" s="280" t="str">
        <f>IF(I163="","",IF(J163='換算レート表(レートチェック用)'!$C$8,VLOOKUP(D163,'換算レート表(レートチェック用)'!$B$9:$E$26,2,TRUE),IF(J163='換算レート表(レートチェック用)'!$D$8,VLOOKUP(D163,'換算レート表(レートチェック用)'!$B$9:$E$26,3,TRUE),IF(J163='換算レート表(レートチェック用)'!$E$8,VLOOKUP(D163,'換算レート表(レートチェック用)'!$B$9:$E$26,4,TRUE),IF(OR(J163="JPY",J163="円"),1,0)))))</f>
        <v/>
      </c>
      <c r="L163" s="151"/>
      <c r="N163" s="274" t="str">
        <f t="shared" si="42"/>
        <v/>
      </c>
      <c r="O163" s="257"/>
      <c r="P163" s="268" t="str">
        <f>IF(F163="","",IF(G163='換算レート表(レートチェック用)'!$C$8,VLOOKUP(D163,'換算レート表(レートチェック用)'!$B$9:$E$26,2,TRUE),IF(G163='換算レート表(レートチェック用)'!$D$8,VLOOKUP(D163,'換算レート表(レートチェック用)'!$B$9:$E$26,3,TRUE),IF(G163='換算レート表(レートチェック用)'!$E$8,VLOOKUP(D163,'換算レート表(レートチェック用)'!$B$9:$E$26,4,TRUE),IF(OR(G163="JPY",G163="円"),1,0)))))</f>
        <v/>
      </c>
      <c r="Q163" s="269" t="str">
        <f t="shared" si="43"/>
        <v/>
      </c>
      <c r="R163" s="270" t="str">
        <f t="shared" si="47"/>
        <v/>
      </c>
      <c r="S163" s="268" t="str">
        <f>IF(I163="","",IF(J163='換算レート表(レートチェック用)'!$C$8,VLOOKUP(D163,'換算レート表(レートチェック用)'!$B$9:$E$26,2,TRUE),IF(J163='換算レート表(レートチェック用)'!$D$8,VLOOKUP(D163,'換算レート表(レートチェック用)'!$B$9:$E$26,3,TRUE),IF(J163='換算レート表(レートチェック用)'!$E$8,VLOOKUP(D163,'換算レート表(レートチェック用)'!$B$9:$E$26,4,TRUE),IF(OR(J163="JPY",J163="円"),1,0)))))</f>
        <v/>
      </c>
      <c r="T163" s="269" t="str">
        <f t="shared" si="44"/>
        <v/>
      </c>
      <c r="U163" s="271" t="str">
        <f t="shared" si="45"/>
        <v/>
      </c>
      <c r="V163" s="272" t="str">
        <f t="shared" si="46"/>
        <v/>
      </c>
      <c r="W163" s="258"/>
    </row>
    <row r="164" spans="1:23" ht="18" customHeight="1" x14ac:dyDescent="0.2">
      <c r="A164" s="139" t="s">
        <v>13</v>
      </c>
      <c r="B164" s="145">
        <v>9</v>
      </c>
      <c r="C164" s="146"/>
      <c r="D164" s="147"/>
      <c r="E164" s="148"/>
      <c r="F164" s="149"/>
      <c r="G164" s="150"/>
      <c r="H164" s="268" t="str">
        <f>IF(F164="","",IF(G164='換算レート表(レートチェック用)'!$C$8,VLOOKUP(D164,'換算レート表(レートチェック用)'!$B$9:$E$26,2,TRUE),IF(G164='換算レート表(レートチェック用)'!$D$8,VLOOKUP(D164,'換算レート表(レートチェック用)'!$B$9:$E$26,3,TRUE),IF(G164='換算レート表(レートチェック用)'!$E$8,VLOOKUP(D164,'換算レート表(レートチェック用)'!$B$9:$E$26,4,TRUE),IF(OR(G164="JPY",G164="円"),1,0)))))</f>
        <v/>
      </c>
      <c r="I164" s="239"/>
      <c r="J164" s="239"/>
      <c r="K164" s="280" t="str">
        <f>IF(I164="","",IF(J164='換算レート表(レートチェック用)'!$C$8,VLOOKUP(D164,'換算レート表(レートチェック用)'!$B$9:$E$26,2,TRUE),IF(J164='換算レート表(レートチェック用)'!$D$8,VLOOKUP(D164,'換算レート表(レートチェック用)'!$B$9:$E$26,3,TRUE),IF(J164='換算レート表(レートチェック用)'!$E$8,VLOOKUP(D164,'換算レート表(レートチェック用)'!$B$9:$E$26,4,TRUE),IF(OR(J164="JPY",J164="円"),1,0)))))</f>
        <v/>
      </c>
      <c r="L164" s="151"/>
      <c r="N164" s="274" t="str">
        <f t="shared" si="42"/>
        <v/>
      </c>
      <c r="O164" s="257"/>
      <c r="P164" s="268" t="str">
        <f>IF(F164="","",IF(G164='換算レート表(レートチェック用)'!$C$8,VLOOKUP(D164,'換算レート表(レートチェック用)'!$B$9:$E$26,2,TRUE),IF(G164='換算レート表(レートチェック用)'!$D$8,VLOOKUP(D164,'換算レート表(レートチェック用)'!$B$9:$E$26,3,TRUE),IF(G164='換算レート表(レートチェック用)'!$E$8,VLOOKUP(D164,'換算レート表(レートチェック用)'!$B$9:$E$26,4,TRUE),IF(OR(G164="JPY",G164="円"),1,0)))))</f>
        <v/>
      </c>
      <c r="Q164" s="269" t="str">
        <f t="shared" si="43"/>
        <v/>
      </c>
      <c r="R164" s="270" t="str">
        <f t="shared" si="47"/>
        <v/>
      </c>
      <c r="S164" s="268" t="str">
        <f>IF(I164="","",IF(J164='換算レート表(レートチェック用)'!$C$8,VLOOKUP(D164,'換算レート表(レートチェック用)'!$B$9:$E$26,2,TRUE),IF(J164='換算レート表(レートチェック用)'!$D$8,VLOOKUP(D164,'換算レート表(レートチェック用)'!$B$9:$E$26,3,TRUE),IF(J164='換算レート表(レートチェック用)'!$E$8,VLOOKUP(D164,'換算レート表(レートチェック用)'!$B$9:$E$26,4,TRUE),IF(OR(J164="JPY",J164="円"),1,0)))))</f>
        <v/>
      </c>
      <c r="T164" s="269" t="str">
        <f t="shared" si="44"/>
        <v/>
      </c>
      <c r="U164" s="271" t="str">
        <f t="shared" si="45"/>
        <v/>
      </c>
      <c r="V164" s="272" t="str">
        <f t="shared" si="46"/>
        <v/>
      </c>
      <c r="W164" s="258"/>
    </row>
    <row r="165" spans="1:23" ht="18" customHeight="1" x14ac:dyDescent="0.2">
      <c r="A165" s="139" t="s">
        <v>13</v>
      </c>
      <c r="B165" s="145">
        <v>10</v>
      </c>
      <c r="C165" s="146"/>
      <c r="D165" s="147"/>
      <c r="E165" s="148"/>
      <c r="F165" s="149"/>
      <c r="G165" s="150"/>
      <c r="H165" s="268" t="str">
        <f>IF(F165="","",IF(G165='換算レート表(レートチェック用)'!$C$8,VLOOKUP(D165,'換算レート表(レートチェック用)'!$B$9:$E$26,2,TRUE),IF(G165='換算レート表(レートチェック用)'!$D$8,VLOOKUP(D165,'換算レート表(レートチェック用)'!$B$9:$E$26,3,TRUE),IF(G165='換算レート表(レートチェック用)'!$E$8,VLOOKUP(D165,'換算レート表(レートチェック用)'!$B$9:$E$26,4,TRUE),IF(OR(G165="JPY",G165="円"),1,0)))))</f>
        <v/>
      </c>
      <c r="I165" s="239"/>
      <c r="J165" s="239"/>
      <c r="K165" s="280" t="str">
        <f>IF(I165="","",IF(J165='換算レート表(レートチェック用)'!$C$8,VLOOKUP(D165,'換算レート表(レートチェック用)'!$B$9:$E$26,2,TRUE),IF(J165='換算レート表(レートチェック用)'!$D$8,VLOOKUP(D165,'換算レート表(レートチェック用)'!$B$9:$E$26,3,TRUE),IF(J165='換算レート表(レートチェック用)'!$E$8,VLOOKUP(D165,'換算レート表(レートチェック用)'!$B$9:$E$26,4,TRUE),IF(OR(J165="JPY",J165="円"),1,0)))))</f>
        <v/>
      </c>
      <c r="L165" s="151"/>
      <c r="N165" s="274" t="str">
        <f t="shared" si="42"/>
        <v/>
      </c>
      <c r="O165" s="257"/>
      <c r="P165" s="268" t="str">
        <f>IF(F165="","",IF(G165='換算レート表(レートチェック用)'!$C$8,VLOOKUP(D165,'換算レート表(レートチェック用)'!$B$9:$E$26,2,TRUE),IF(G165='換算レート表(レートチェック用)'!$D$8,VLOOKUP(D165,'換算レート表(レートチェック用)'!$B$9:$E$26,3,TRUE),IF(G165='換算レート表(レートチェック用)'!$E$8,VLOOKUP(D165,'換算レート表(レートチェック用)'!$B$9:$E$26,4,TRUE),IF(OR(G165="JPY",G165="円"),1,0)))))</f>
        <v/>
      </c>
      <c r="Q165" s="269" t="str">
        <f t="shared" si="43"/>
        <v/>
      </c>
      <c r="R165" s="270" t="str">
        <f t="shared" si="47"/>
        <v/>
      </c>
      <c r="S165" s="268" t="str">
        <f>IF(I165="","",IF(J165='換算レート表(レートチェック用)'!$C$8,VLOOKUP(D165,'換算レート表(レートチェック用)'!$B$9:$E$26,2,TRUE),IF(J165='換算レート表(レートチェック用)'!$D$8,VLOOKUP(D165,'換算レート表(レートチェック用)'!$B$9:$E$26,3,TRUE),IF(J165='換算レート表(レートチェック用)'!$E$8,VLOOKUP(D165,'換算レート表(レートチェック用)'!$B$9:$E$26,4,TRUE),IF(OR(J165="JPY",J165="円"),1,0)))))</f>
        <v/>
      </c>
      <c r="T165" s="269" t="str">
        <f t="shared" si="44"/>
        <v/>
      </c>
      <c r="U165" s="271" t="str">
        <f t="shared" si="45"/>
        <v/>
      </c>
      <c r="V165" s="272" t="str">
        <f t="shared" si="46"/>
        <v/>
      </c>
      <c r="W165" s="258"/>
    </row>
    <row r="166" spans="1:23" ht="18" customHeight="1" x14ac:dyDescent="0.2">
      <c r="A166" s="139" t="s">
        <v>13</v>
      </c>
      <c r="B166" s="145">
        <v>11</v>
      </c>
      <c r="C166" s="146"/>
      <c r="D166" s="147"/>
      <c r="E166" s="148"/>
      <c r="F166" s="149"/>
      <c r="G166" s="150"/>
      <c r="H166" s="268" t="str">
        <f>IF(F166="","",IF(G166='換算レート表(レートチェック用)'!$C$8,VLOOKUP(D166,'換算レート表(レートチェック用)'!$B$9:$E$26,2,TRUE),IF(G166='換算レート表(レートチェック用)'!$D$8,VLOOKUP(D166,'換算レート表(レートチェック用)'!$B$9:$E$26,3,TRUE),IF(G166='換算レート表(レートチェック用)'!$E$8,VLOOKUP(D166,'換算レート表(レートチェック用)'!$B$9:$E$26,4,TRUE),IF(OR(G166="JPY",G166="円"),1,0)))))</f>
        <v/>
      </c>
      <c r="I166" s="239"/>
      <c r="J166" s="239"/>
      <c r="K166" s="280" t="str">
        <f>IF(I166="","",IF(J166='換算レート表(レートチェック用)'!$C$8,VLOOKUP(D166,'換算レート表(レートチェック用)'!$B$9:$E$26,2,TRUE),IF(J166='換算レート表(レートチェック用)'!$D$8,VLOOKUP(D166,'換算レート表(レートチェック用)'!$B$9:$E$26,3,TRUE),IF(J166='換算レート表(レートチェック用)'!$E$8,VLOOKUP(D166,'換算レート表(レートチェック用)'!$B$9:$E$26,4,TRUE),IF(OR(J166="JPY",J166="円"),1,0)))))</f>
        <v/>
      </c>
      <c r="L166" s="151"/>
      <c r="N166" s="274" t="str">
        <f t="shared" si="42"/>
        <v/>
      </c>
      <c r="O166" s="257"/>
      <c r="P166" s="268" t="str">
        <f>IF(F166="","",IF(G166='換算レート表(レートチェック用)'!$C$8,VLOOKUP(D166,'換算レート表(レートチェック用)'!$B$9:$E$26,2,TRUE),IF(G166='換算レート表(レートチェック用)'!$D$8,VLOOKUP(D166,'換算レート表(レートチェック用)'!$B$9:$E$26,3,TRUE),IF(G166='換算レート表(レートチェック用)'!$E$8,VLOOKUP(D166,'換算レート表(レートチェック用)'!$B$9:$E$26,4,TRUE),IF(OR(G166="JPY",G166="円"),1,0)))))</f>
        <v/>
      </c>
      <c r="Q166" s="269" t="str">
        <f t="shared" si="43"/>
        <v/>
      </c>
      <c r="R166" s="270" t="str">
        <f t="shared" si="47"/>
        <v/>
      </c>
      <c r="S166" s="268" t="str">
        <f>IF(I166="","",IF(J166='換算レート表(レートチェック用)'!$C$8,VLOOKUP(D166,'換算レート表(レートチェック用)'!$B$9:$E$26,2,TRUE),IF(J166='換算レート表(レートチェック用)'!$D$8,VLOOKUP(D166,'換算レート表(レートチェック用)'!$B$9:$E$26,3,TRUE),IF(J166='換算レート表(レートチェック用)'!$E$8,VLOOKUP(D166,'換算レート表(レートチェック用)'!$B$9:$E$26,4,TRUE),IF(OR(J166="JPY",J166="円"),1,0)))))</f>
        <v/>
      </c>
      <c r="T166" s="269" t="str">
        <f t="shared" si="44"/>
        <v/>
      </c>
      <c r="U166" s="271" t="str">
        <f t="shared" si="45"/>
        <v/>
      </c>
      <c r="V166" s="272" t="str">
        <f t="shared" si="46"/>
        <v/>
      </c>
      <c r="W166" s="258"/>
    </row>
    <row r="167" spans="1:23" ht="18" customHeight="1" x14ac:dyDescent="0.2">
      <c r="A167" s="139" t="s">
        <v>13</v>
      </c>
      <c r="B167" s="145">
        <v>12</v>
      </c>
      <c r="C167" s="146"/>
      <c r="D167" s="147"/>
      <c r="E167" s="148"/>
      <c r="F167" s="149"/>
      <c r="G167" s="150"/>
      <c r="H167" s="268" t="str">
        <f>IF(F167="","",IF(G167='換算レート表(レートチェック用)'!$C$8,VLOOKUP(D167,'換算レート表(レートチェック用)'!$B$9:$E$26,2,TRUE),IF(G167='換算レート表(レートチェック用)'!$D$8,VLOOKUP(D167,'換算レート表(レートチェック用)'!$B$9:$E$26,3,TRUE),IF(G167='換算レート表(レートチェック用)'!$E$8,VLOOKUP(D167,'換算レート表(レートチェック用)'!$B$9:$E$26,4,TRUE),IF(OR(G167="JPY",G167="円"),1,0)))))</f>
        <v/>
      </c>
      <c r="I167" s="239"/>
      <c r="J167" s="239"/>
      <c r="K167" s="280" t="str">
        <f>IF(I167="","",IF(J167='換算レート表(レートチェック用)'!$C$8,VLOOKUP(D167,'換算レート表(レートチェック用)'!$B$9:$E$26,2,TRUE),IF(J167='換算レート表(レートチェック用)'!$D$8,VLOOKUP(D167,'換算レート表(レートチェック用)'!$B$9:$E$26,3,TRUE),IF(J167='換算レート表(レートチェック用)'!$E$8,VLOOKUP(D167,'換算レート表(レートチェック用)'!$B$9:$E$26,4,TRUE),IF(OR(J167="JPY",J167="円"),1,0)))))</f>
        <v/>
      </c>
      <c r="L167" s="151"/>
      <c r="N167" s="274" t="str">
        <f t="shared" si="42"/>
        <v/>
      </c>
      <c r="O167" s="257"/>
      <c r="P167" s="268" t="str">
        <f>IF(F167="","",IF(G167='換算レート表(レートチェック用)'!$C$8,VLOOKUP(D167,'換算レート表(レートチェック用)'!$B$9:$E$26,2,TRUE),IF(G167='換算レート表(レートチェック用)'!$D$8,VLOOKUP(D167,'換算レート表(レートチェック用)'!$B$9:$E$26,3,TRUE),IF(G167='換算レート表(レートチェック用)'!$E$8,VLOOKUP(D167,'換算レート表(レートチェック用)'!$B$9:$E$26,4,TRUE),IF(OR(G167="JPY",G167="円"),1,0)))))</f>
        <v/>
      </c>
      <c r="Q167" s="269" t="str">
        <f t="shared" si="43"/>
        <v/>
      </c>
      <c r="R167" s="270" t="str">
        <f t="shared" si="47"/>
        <v/>
      </c>
      <c r="S167" s="268" t="str">
        <f>IF(I167="","",IF(J167='換算レート表(レートチェック用)'!$C$8,VLOOKUP(D167,'換算レート表(レートチェック用)'!$B$9:$E$26,2,TRUE),IF(J167='換算レート表(レートチェック用)'!$D$8,VLOOKUP(D167,'換算レート表(レートチェック用)'!$B$9:$E$26,3,TRUE),IF(J167='換算レート表(レートチェック用)'!$E$8,VLOOKUP(D167,'換算レート表(レートチェック用)'!$B$9:$E$26,4,TRUE),IF(OR(J167="JPY",J167="円"),1,0)))))</f>
        <v/>
      </c>
      <c r="T167" s="269" t="str">
        <f t="shared" si="44"/>
        <v/>
      </c>
      <c r="U167" s="271" t="str">
        <f t="shared" si="45"/>
        <v/>
      </c>
      <c r="V167" s="272" t="str">
        <f t="shared" si="46"/>
        <v/>
      </c>
      <c r="W167" s="258"/>
    </row>
    <row r="168" spans="1:23" ht="18" customHeight="1" x14ac:dyDescent="0.2">
      <c r="A168" s="139" t="s">
        <v>13</v>
      </c>
      <c r="B168" s="145">
        <v>13</v>
      </c>
      <c r="C168" s="146"/>
      <c r="D168" s="147"/>
      <c r="E168" s="148"/>
      <c r="F168" s="149"/>
      <c r="G168" s="150"/>
      <c r="H168" s="268" t="str">
        <f>IF(F168="","",IF(G168='換算レート表(レートチェック用)'!$C$8,VLOOKUP(D168,'換算レート表(レートチェック用)'!$B$9:$E$26,2,TRUE),IF(G168='換算レート表(レートチェック用)'!$D$8,VLOOKUP(D168,'換算レート表(レートチェック用)'!$B$9:$E$26,3,TRUE),IF(G168='換算レート表(レートチェック用)'!$E$8,VLOOKUP(D168,'換算レート表(レートチェック用)'!$B$9:$E$26,4,TRUE),IF(OR(G168="JPY",G168="円"),1,0)))))</f>
        <v/>
      </c>
      <c r="I168" s="239"/>
      <c r="J168" s="239"/>
      <c r="K168" s="280" t="str">
        <f>IF(I168="","",IF(J168='換算レート表(レートチェック用)'!$C$8,VLOOKUP(D168,'換算レート表(レートチェック用)'!$B$9:$E$26,2,TRUE),IF(J168='換算レート表(レートチェック用)'!$D$8,VLOOKUP(D168,'換算レート表(レートチェック用)'!$B$9:$E$26,3,TRUE),IF(J168='換算レート表(レートチェック用)'!$E$8,VLOOKUP(D168,'換算レート表(レートチェック用)'!$B$9:$E$26,4,TRUE),IF(OR(J168="JPY",J168="円"),1,0)))))</f>
        <v/>
      </c>
      <c r="L168" s="151"/>
      <c r="N168" s="274" t="str">
        <f t="shared" si="42"/>
        <v/>
      </c>
      <c r="O168" s="257"/>
      <c r="P168" s="268" t="str">
        <f>IF(F168="","",IF(G168='換算レート表(レートチェック用)'!$C$8,VLOOKUP(D168,'換算レート表(レートチェック用)'!$B$9:$E$26,2,TRUE),IF(G168='換算レート表(レートチェック用)'!$D$8,VLOOKUP(D168,'換算レート表(レートチェック用)'!$B$9:$E$26,3,TRUE),IF(G168='換算レート表(レートチェック用)'!$E$8,VLOOKUP(D168,'換算レート表(レートチェック用)'!$B$9:$E$26,4,TRUE),IF(OR(G168="JPY",G168="円"),1,0)))))</f>
        <v/>
      </c>
      <c r="Q168" s="269" t="str">
        <f t="shared" si="43"/>
        <v/>
      </c>
      <c r="R168" s="270" t="str">
        <f t="shared" si="47"/>
        <v/>
      </c>
      <c r="S168" s="268" t="str">
        <f>IF(I168="","",IF(J168='換算レート表(レートチェック用)'!$C$8,VLOOKUP(D168,'換算レート表(レートチェック用)'!$B$9:$E$26,2,TRUE),IF(J168='換算レート表(レートチェック用)'!$D$8,VLOOKUP(D168,'換算レート表(レートチェック用)'!$B$9:$E$26,3,TRUE),IF(J168='換算レート表(レートチェック用)'!$E$8,VLOOKUP(D168,'換算レート表(レートチェック用)'!$B$9:$E$26,4,TRUE),IF(OR(J168="JPY",J168="円"),1,0)))))</f>
        <v/>
      </c>
      <c r="T168" s="269" t="str">
        <f t="shared" si="44"/>
        <v/>
      </c>
      <c r="U168" s="271" t="str">
        <f t="shared" si="45"/>
        <v/>
      </c>
      <c r="V168" s="272" t="str">
        <f t="shared" si="46"/>
        <v/>
      </c>
      <c r="W168" s="258"/>
    </row>
    <row r="169" spans="1:23" ht="18" customHeight="1" x14ac:dyDescent="0.2">
      <c r="A169" s="139" t="s">
        <v>13</v>
      </c>
      <c r="B169" s="145">
        <v>14</v>
      </c>
      <c r="C169" s="146"/>
      <c r="D169" s="147"/>
      <c r="E169" s="148"/>
      <c r="F169" s="149"/>
      <c r="G169" s="150"/>
      <c r="H169" s="268" t="str">
        <f>IF(F169="","",IF(G169='換算レート表(レートチェック用)'!$C$8,VLOOKUP(D169,'換算レート表(レートチェック用)'!$B$9:$E$26,2,TRUE),IF(G169='換算レート表(レートチェック用)'!$D$8,VLOOKUP(D169,'換算レート表(レートチェック用)'!$B$9:$E$26,3,TRUE),IF(G169='換算レート表(レートチェック用)'!$E$8,VLOOKUP(D169,'換算レート表(レートチェック用)'!$B$9:$E$26,4,TRUE),IF(OR(G169="JPY",G169="円"),1,0)))))</f>
        <v/>
      </c>
      <c r="I169" s="239"/>
      <c r="J169" s="239"/>
      <c r="K169" s="280" t="str">
        <f>IF(I169="","",IF(J169='換算レート表(レートチェック用)'!$C$8,VLOOKUP(D169,'換算レート表(レートチェック用)'!$B$9:$E$26,2,TRUE),IF(J169='換算レート表(レートチェック用)'!$D$8,VLOOKUP(D169,'換算レート表(レートチェック用)'!$B$9:$E$26,3,TRUE),IF(J169='換算レート表(レートチェック用)'!$E$8,VLOOKUP(D169,'換算レート表(レートチェック用)'!$B$9:$E$26,4,TRUE),IF(OR(J169="JPY",J169="円"),1,0)))))</f>
        <v/>
      </c>
      <c r="L169" s="151"/>
      <c r="N169" s="274" t="str">
        <f t="shared" si="42"/>
        <v/>
      </c>
      <c r="O169" s="257"/>
      <c r="P169" s="268" t="str">
        <f>IF(F169="","",IF(G169='換算レート表(レートチェック用)'!$C$8,VLOOKUP(D169,'換算レート表(レートチェック用)'!$B$9:$E$26,2,TRUE),IF(G169='換算レート表(レートチェック用)'!$D$8,VLOOKUP(D169,'換算レート表(レートチェック用)'!$B$9:$E$26,3,TRUE),IF(G169='換算レート表(レートチェック用)'!$E$8,VLOOKUP(D169,'換算レート表(レートチェック用)'!$B$9:$E$26,4,TRUE),IF(OR(G169="JPY",G169="円"),1,0)))))</f>
        <v/>
      </c>
      <c r="Q169" s="269" t="str">
        <f t="shared" si="43"/>
        <v/>
      </c>
      <c r="R169" s="270" t="str">
        <f t="shared" si="47"/>
        <v/>
      </c>
      <c r="S169" s="268" t="str">
        <f>IF(I169="","",IF(J169='換算レート表(レートチェック用)'!$C$8,VLOOKUP(D169,'換算レート表(レートチェック用)'!$B$9:$E$26,2,TRUE),IF(J169='換算レート表(レートチェック用)'!$D$8,VLOOKUP(D169,'換算レート表(レートチェック用)'!$B$9:$E$26,3,TRUE),IF(J169='換算レート表(レートチェック用)'!$E$8,VLOOKUP(D169,'換算レート表(レートチェック用)'!$B$9:$E$26,4,TRUE),IF(OR(J169="JPY",J169="円"),1,0)))))</f>
        <v/>
      </c>
      <c r="T169" s="269" t="str">
        <f t="shared" si="44"/>
        <v/>
      </c>
      <c r="U169" s="271" t="str">
        <f t="shared" si="45"/>
        <v/>
      </c>
      <c r="V169" s="272" t="str">
        <f t="shared" si="46"/>
        <v/>
      </c>
      <c r="W169" s="258"/>
    </row>
    <row r="170" spans="1:23" ht="18" customHeight="1" x14ac:dyDescent="0.2">
      <c r="A170" s="139" t="s">
        <v>13</v>
      </c>
      <c r="B170" s="145">
        <v>15</v>
      </c>
      <c r="C170" s="146"/>
      <c r="D170" s="147"/>
      <c r="E170" s="148"/>
      <c r="F170" s="149"/>
      <c r="G170" s="150"/>
      <c r="H170" s="268" t="str">
        <f>IF(F170="","",IF(G170='換算レート表(レートチェック用)'!$C$8,VLOOKUP(D170,'換算レート表(レートチェック用)'!$B$9:$E$26,2,TRUE),IF(G170='換算レート表(レートチェック用)'!$D$8,VLOOKUP(D170,'換算レート表(レートチェック用)'!$B$9:$E$26,3,TRUE),IF(G170='換算レート表(レートチェック用)'!$E$8,VLOOKUP(D170,'換算レート表(レートチェック用)'!$B$9:$E$26,4,TRUE),IF(OR(G170="JPY",G170="円"),1,0)))))</f>
        <v/>
      </c>
      <c r="I170" s="239"/>
      <c r="J170" s="239"/>
      <c r="K170" s="280" t="str">
        <f>IF(I170="","",IF(J170='換算レート表(レートチェック用)'!$C$8,VLOOKUP(D170,'換算レート表(レートチェック用)'!$B$9:$E$26,2,TRUE),IF(J170='換算レート表(レートチェック用)'!$D$8,VLOOKUP(D170,'換算レート表(レートチェック用)'!$B$9:$E$26,3,TRUE),IF(J170='換算レート表(レートチェック用)'!$E$8,VLOOKUP(D170,'換算レート表(レートチェック用)'!$B$9:$E$26,4,TRUE),IF(OR(J170="JPY",J170="円"),1,0)))))</f>
        <v/>
      </c>
      <c r="L170" s="151"/>
      <c r="N170" s="274" t="str">
        <f t="shared" si="42"/>
        <v/>
      </c>
      <c r="O170" s="257"/>
      <c r="P170" s="268" t="str">
        <f>IF(F170="","",IF(G170='換算レート表(レートチェック用)'!$C$8,VLOOKUP(D170,'換算レート表(レートチェック用)'!$B$9:$E$26,2,TRUE),IF(G170='換算レート表(レートチェック用)'!$D$8,VLOOKUP(D170,'換算レート表(レートチェック用)'!$B$9:$E$26,3,TRUE),IF(G170='換算レート表(レートチェック用)'!$E$8,VLOOKUP(D170,'換算レート表(レートチェック用)'!$B$9:$E$26,4,TRUE),IF(OR(G170="JPY",G170="円"),1,0)))))</f>
        <v/>
      </c>
      <c r="Q170" s="269" t="str">
        <f t="shared" si="43"/>
        <v/>
      </c>
      <c r="R170" s="270" t="str">
        <f t="shared" si="47"/>
        <v/>
      </c>
      <c r="S170" s="268" t="str">
        <f>IF(I170="","",IF(J170='換算レート表(レートチェック用)'!$C$8,VLOOKUP(D170,'換算レート表(レートチェック用)'!$B$9:$E$26,2,TRUE),IF(J170='換算レート表(レートチェック用)'!$D$8,VLOOKUP(D170,'換算レート表(レートチェック用)'!$B$9:$E$26,3,TRUE),IF(J170='換算レート表(レートチェック用)'!$E$8,VLOOKUP(D170,'換算レート表(レートチェック用)'!$B$9:$E$26,4,TRUE),IF(OR(J170="JPY",J170="円"),1,0)))))</f>
        <v/>
      </c>
      <c r="T170" s="269" t="str">
        <f t="shared" si="44"/>
        <v/>
      </c>
      <c r="U170" s="271" t="str">
        <f t="shared" si="45"/>
        <v/>
      </c>
      <c r="V170" s="272" t="str">
        <f t="shared" si="46"/>
        <v/>
      </c>
      <c r="W170" s="258"/>
    </row>
    <row r="171" spans="1:23" ht="18" customHeight="1" x14ac:dyDescent="0.2">
      <c r="A171" s="139" t="s">
        <v>13</v>
      </c>
      <c r="B171" s="145">
        <v>16</v>
      </c>
      <c r="C171" s="146"/>
      <c r="D171" s="147"/>
      <c r="E171" s="148"/>
      <c r="F171" s="149"/>
      <c r="G171" s="150"/>
      <c r="H171" s="268" t="str">
        <f>IF(F171="","",IF(G171='換算レート表(レートチェック用)'!$C$8,VLOOKUP(D171,'換算レート表(レートチェック用)'!$B$9:$E$26,2,TRUE),IF(G171='換算レート表(レートチェック用)'!$D$8,VLOOKUP(D171,'換算レート表(レートチェック用)'!$B$9:$E$26,3,TRUE),IF(G171='換算レート表(レートチェック用)'!$E$8,VLOOKUP(D171,'換算レート表(レートチェック用)'!$B$9:$E$26,4,TRUE),IF(OR(G171="JPY",G171="円"),1,0)))))</f>
        <v/>
      </c>
      <c r="I171" s="239"/>
      <c r="J171" s="239"/>
      <c r="K171" s="280" t="str">
        <f>IF(I171="","",IF(J171='換算レート表(レートチェック用)'!$C$8,VLOOKUP(D171,'換算レート表(レートチェック用)'!$B$9:$E$26,2,TRUE),IF(J171='換算レート表(レートチェック用)'!$D$8,VLOOKUP(D171,'換算レート表(レートチェック用)'!$B$9:$E$26,3,TRUE),IF(J171='換算レート表(レートチェック用)'!$E$8,VLOOKUP(D171,'換算レート表(レートチェック用)'!$B$9:$E$26,4,TRUE),IF(OR(J171="JPY",J171="円"),1,0)))))</f>
        <v/>
      </c>
      <c r="L171" s="151"/>
      <c r="N171" s="274" t="str">
        <f t="shared" si="42"/>
        <v/>
      </c>
      <c r="O171" s="257"/>
      <c r="P171" s="268" t="str">
        <f>IF(F171="","",IF(G171='換算レート表(レートチェック用)'!$C$8,VLOOKUP(D171,'換算レート表(レートチェック用)'!$B$9:$E$26,2,TRUE),IF(G171='換算レート表(レートチェック用)'!$D$8,VLOOKUP(D171,'換算レート表(レートチェック用)'!$B$9:$E$26,3,TRUE),IF(G171='換算レート表(レートチェック用)'!$E$8,VLOOKUP(D171,'換算レート表(レートチェック用)'!$B$9:$E$26,4,TRUE),IF(OR(G171="JPY",G171="円"),1,0)))))</f>
        <v/>
      </c>
      <c r="Q171" s="269" t="str">
        <f t="shared" si="43"/>
        <v/>
      </c>
      <c r="R171" s="270" t="str">
        <f t="shared" si="47"/>
        <v/>
      </c>
      <c r="S171" s="268" t="str">
        <f>IF(I171="","",IF(J171='換算レート表(レートチェック用)'!$C$8,VLOOKUP(D171,'換算レート表(レートチェック用)'!$B$9:$E$26,2,TRUE),IF(J171='換算レート表(レートチェック用)'!$D$8,VLOOKUP(D171,'換算レート表(レートチェック用)'!$B$9:$E$26,3,TRUE),IF(J171='換算レート表(レートチェック用)'!$E$8,VLOOKUP(D171,'換算レート表(レートチェック用)'!$B$9:$E$26,4,TRUE),IF(OR(J171="JPY",J171="円"),1,0)))))</f>
        <v/>
      </c>
      <c r="T171" s="269" t="str">
        <f t="shared" si="44"/>
        <v/>
      </c>
      <c r="U171" s="271" t="str">
        <f t="shared" si="45"/>
        <v/>
      </c>
      <c r="V171" s="272" t="str">
        <f t="shared" si="46"/>
        <v/>
      </c>
      <c r="W171" s="258"/>
    </row>
    <row r="172" spans="1:23" ht="18" customHeight="1" x14ac:dyDescent="0.2">
      <c r="A172" s="139" t="s">
        <v>13</v>
      </c>
      <c r="B172" s="145">
        <v>17</v>
      </c>
      <c r="C172" s="146"/>
      <c r="D172" s="147"/>
      <c r="E172" s="148"/>
      <c r="F172" s="149"/>
      <c r="G172" s="150"/>
      <c r="H172" s="268" t="str">
        <f>IF(F172="","",IF(G172='換算レート表(レートチェック用)'!$C$8,VLOOKUP(D172,'換算レート表(レートチェック用)'!$B$9:$E$26,2,TRUE),IF(G172='換算レート表(レートチェック用)'!$D$8,VLOOKUP(D172,'換算レート表(レートチェック用)'!$B$9:$E$26,3,TRUE),IF(G172='換算レート表(レートチェック用)'!$E$8,VLOOKUP(D172,'換算レート表(レートチェック用)'!$B$9:$E$26,4,TRUE),IF(OR(G172="JPY",G172="円"),1,0)))))</f>
        <v/>
      </c>
      <c r="I172" s="239"/>
      <c r="J172" s="239"/>
      <c r="K172" s="280" t="str">
        <f>IF(I172="","",IF(J172='換算レート表(レートチェック用)'!$C$8,VLOOKUP(D172,'換算レート表(レートチェック用)'!$B$9:$E$26,2,TRUE),IF(J172='換算レート表(レートチェック用)'!$D$8,VLOOKUP(D172,'換算レート表(レートチェック用)'!$B$9:$E$26,3,TRUE),IF(J172='換算レート表(レートチェック用)'!$E$8,VLOOKUP(D172,'換算レート表(レートチェック用)'!$B$9:$E$26,4,TRUE),IF(OR(J172="JPY",J172="円"),1,0)))))</f>
        <v/>
      </c>
      <c r="L172" s="151"/>
      <c r="N172" s="274" t="str">
        <f t="shared" si="42"/>
        <v/>
      </c>
      <c r="O172" s="257"/>
      <c r="P172" s="268" t="str">
        <f>IF(F172="","",IF(G172='換算レート表(レートチェック用)'!$C$8,VLOOKUP(D172,'換算レート表(レートチェック用)'!$B$9:$E$26,2,TRUE),IF(G172='換算レート表(レートチェック用)'!$D$8,VLOOKUP(D172,'換算レート表(レートチェック用)'!$B$9:$E$26,3,TRUE),IF(G172='換算レート表(レートチェック用)'!$E$8,VLOOKUP(D172,'換算レート表(レートチェック用)'!$B$9:$E$26,4,TRUE),IF(OR(G172="JPY",G172="円"),1,0)))))</f>
        <v/>
      </c>
      <c r="Q172" s="269" t="str">
        <f t="shared" si="43"/>
        <v/>
      </c>
      <c r="R172" s="270" t="str">
        <f t="shared" si="47"/>
        <v/>
      </c>
      <c r="S172" s="268" t="str">
        <f>IF(I172="","",IF(J172='換算レート表(レートチェック用)'!$C$8,VLOOKUP(D172,'換算レート表(レートチェック用)'!$B$9:$E$26,2,TRUE),IF(J172='換算レート表(レートチェック用)'!$D$8,VLOOKUP(D172,'換算レート表(レートチェック用)'!$B$9:$E$26,3,TRUE),IF(J172='換算レート表(レートチェック用)'!$E$8,VLOOKUP(D172,'換算レート表(レートチェック用)'!$B$9:$E$26,4,TRUE),IF(OR(J172="JPY",J172="円"),1,0)))))</f>
        <v/>
      </c>
      <c r="T172" s="269" t="str">
        <f t="shared" si="44"/>
        <v/>
      </c>
      <c r="U172" s="271" t="str">
        <f t="shared" si="45"/>
        <v/>
      </c>
      <c r="V172" s="272" t="str">
        <f t="shared" si="46"/>
        <v/>
      </c>
      <c r="W172" s="258"/>
    </row>
    <row r="173" spans="1:23" ht="18" customHeight="1" x14ac:dyDescent="0.2">
      <c r="A173" s="139" t="s">
        <v>13</v>
      </c>
      <c r="B173" s="145">
        <v>18</v>
      </c>
      <c r="C173" s="146"/>
      <c r="D173" s="147"/>
      <c r="E173" s="148"/>
      <c r="F173" s="149"/>
      <c r="G173" s="150"/>
      <c r="H173" s="268" t="str">
        <f>IF(F173="","",IF(G173='換算レート表(レートチェック用)'!$C$8,VLOOKUP(D173,'換算レート表(レートチェック用)'!$B$9:$E$26,2,TRUE),IF(G173='換算レート表(レートチェック用)'!$D$8,VLOOKUP(D173,'換算レート表(レートチェック用)'!$B$9:$E$26,3,TRUE),IF(G173='換算レート表(レートチェック用)'!$E$8,VLOOKUP(D173,'換算レート表(レートチェック用)'!$B$9:$E$26,4,TRUE),IF(OR(G173="JPY",G173="円"),1,0)))))</f>
        <v/>
      </c>
      <c r="I173" s="239"/>
      <c r="J173" s="239"/>
      <c r="K173" s="280" t="str">
        <f>IF(I173="","",IF(J173='換算レート表(レートチェック用)'!$C$8,VLOOKUP(D173,'換算レート表(レートチェック用)'!$B$9:$E$26,2,TRUE),IF(J173='換算レート表(レートチェック用)'!$D$8,VLOOKUP(D173,'換算レート表(レートチェック用)'!$B$9:$E$26,3,TRUE),IF(J173='換算レート表(レートチェック用)'!$E$8,VLOOKUP(D173,'換算レート表(レートチェック用)'!$B$9:$E$26,4,TRUE),IF(OR(J173="JPY",J173="円"),1,0)))))</f>
        <v/>
      </c>
      <c r="L173" s="151"/>
      <c r="N173" s="274" t="str">
        <f t="shared" si="42"/>
        <v/>
      </c>
      <c r="O173" s="257"/>
      <c r="P173" s="268" t="str">
        <f>IF(F173="","",IF(G173='換算レート表(レートチェック用)'!$C$8,VLOOKUP(D173,'換算レート表(レートチェック用)'!$B$9:$E$26,2,TRUE),IF(G173='換算レート表(レートチェック用)'!$D$8,VLOOKUP(D173,'換算レート表(レートチェック用)'!$B$9:$E$26,3,TRUE),IF(G173='換算レート表(レートチェック用)'!$E$8,VLOOKUP(D173,'換算レート表(レートチェック用)'!$B$9:$E$26,4,TRUE),IF(OR(G173="JPY",G173="円"),1,0)))))</f>
        <v/>
      </c>
      <c r="Q173" s="269" t="str">
        <f t="shared" si="43"/>
        <v/>
      </c>
      <c r="R173" s="270" t="str">
        <f t="shared" si="47"/>
        <v/>
      </c>
      <c r="S173" s="268" t="str">
        <f>IF(I173="","",IF(J173='換算レート表(レートチェック用)'!$C$8,VLOOKUP(D173,'換算レート表(レートチェック用)'!$B$9:$E$26,2,TRUE),IF(J173='換算レート表(レートチェック用)'!$D$8,VLOOKUP(D173,'換算レート表(レートチェック用)'!$B$9:$E$26,3,TRUE),IF(J173='換算レート表(レートチェック用)'!$E$8,VLOOKUP(D173,'換算レート表(レートチェック用)'!$B$9:$E$26,4,TRUE),IF(OR(J173="JPY",J173="円"),1,0)))))</f>
        <v/>
      </c>
      <c r="T173" s="269" t="str">
        <f t="shared" si="44"/>
        <v/>
      </c>
      <c r="U173" s="271" t="str">
        <f t="shared" si="45"/>
        <v/>
      </c>
      <c r="V173" s="272" t="str">
        <f t="shared" si="46"/>
        <v/>
      </c>
      <c r="W173" s="258"/>
    </row>
    <row r="174" spans="1:23" ht="18" customHeight="1" x14ac:dyDescent="0.2">
      <c r="A174" s="139" t="s">
        <v>13</v>
      </c>
      <c r="B174" s="145">
        <v>19</v>
      </c>
      <c r="C174" s="146"/>
      <c r="D174" s="147"/>
      <c r="E174" s="148"/>
      <c r="F174" s="149"/>
      <c r="G174" s="150"/>
      <c r="H174" s="268" t="str">
        <f>IF(F174="","",IF(G174='換算レート表(レートチェック用)'!$C$8,VLOOKUP(D174,'換算レート表(レートチェック用)'!$B$9:$E$26,2,TRUE),IF(G174='換算レート表(レートチェック用)'!$D$8,VLOOKUP(D174,'換算レート表(レートチェック用)'!$B$9:$E$26,3,TRUE),IF(G174='換算レート表(レートチェック用)'!$E$8,VLOOKUP(D174,'換算レート表(レートチェック用)'!$B$9:$E$26,4,TRUE),IF(OR(G174="JPY",G174="円"),1,0)))))</f>
        <v/>
      </c>
      <c r="I174" s="239"/>
      <c r="J174" s="239"/>
      <c r="K174" s="280" t="str">
        <f>IF(I174="","",IF(J174='換算レート表(レートチェック用)'!$C$8,VLOOKUP(D174,'換算レート表(レートチェック用)'!$B$9:$E$26,2,TRUE),IF(J174='換算レート表(レートチェック用)'!$D$8,VLOOKUP(D174,'換算レート表(レートチェック用)'!$B$9:$E$26,3,TRUE),IF(J174='換算レート表(レートチェック用)'!$E$8,VLOOKUP(D174,'換算レート表(レートチェック用)'!$B$9:$E$26,4,TRUE),IF(OR(J174="JPY",J174="円"),1,0)))))</f>
        <v/>
      </c>
      <c r="L174" s="151"/>
      <c r="N174" s="274" t="str">
        <f t="shared" si="42"/>
        <v/>
      </c>
      <c r="O174" s="257"/>
      <c r="P174" s="268" t="str">
        <f>IF(F174="","",IF(G174='換算レート表(レートチェック用)'!$C$8,VLOOKUP(D174,'換算レート表(レートチェック用)'!$B$9:$E$26,2,TRUE),IF(G174='換算レート表(レートチェック用)'!$D$8,VLOOKUP(D174,'換算レート表(レートチェック用)'!$B$9:$E$26,3,TRUE),IF(G174='換算レート表(レートチェック用)'!$E$8,VLOOKUP(D174,'換算レート表(レートチェック用)'!$B$9:$E$26,4,TRUE),IF(OR(G174="JPY",G174="円"),1,0)))))</f>
        <v/>
      </c>
      <c r="Q174" s="269" t="str">
        <f t="shared" si="43"/>
        <v/>
      </c>
      <c r="R174" s="270" t="str">
        <f t="shared" si="47"/>
        <v/>
      </c>
      <c r="S174" s="268" t="str">
        <f>IF(I174="","",IF(J174='換算レート表(レートチェック用)'!$C$8,VLOOKUP(D174,'換算レート表(レートチェック用)'!$B$9:$E$26,2,TRUE),IF(J174='換算レート表(レートチェック用)'!$D$8,VLOOKUP(D174,'換算レート表(レートチェック用)'!$B$9:$E$26,3,TRUE),IF(J174='換算レート表(レートチェック用)'!$E$8,VLOOKUP(D174,'換算レート表(レートチェック用)'!$B$9:$E$26,4,TRUE),IF(OR(J174="JPY",J174="円"),1,0)))))</f>
        <v/>
      </c>
      <c r="T174" s="269" t="str">
        <f t="shared" si="44"/>
        <v/>
      </c>
      <c r="U174" s="271" t="str">
        <f t="shared" si="45"/>
        <v/>
      </c>
      <c r="V174" s="272" t="str">
        <f t="shared" si="46"/>
        <v/>
      </c>
      <c r="W174" s="258"/>
    </row>
    <row r="175" spans="1:23" ht="18" customHeight="1" x14ac:dyDescent="0.2">
      <c r="A175" s="139" t="s">
        <v>13</v>
      </c>
      <c r="B175" s="145">
        <v>20</v>
      </c>
      <c r="C175" s="141"/>
      <c r="D175" s="233">
        <v>44953</v>
      </c>
      <c r="E175" s="142"/>
      <c r="F175" s="264">
        <v>500</v>
      </c>
      <c r="G175" s="267" t="s">
        <v>269</v>
      </c>
      <c r="H175" s="268">
        <f>IF(F175="","",IF(G175='換算レート表(レートチェック用)'!$C$8,VLOOKUP(D175,'換算レート表(レートチェック用)'!$B$9:$E$26,2,TRUE),IF(G175='換算レート表(レートチェック用)'!$D$8,VLOOKUP(D175,'換算レート表(レートチェック用)'!$B$9:$E$26,3,TRUE),IF(G175='換算レート表(レートチェック用)'!$E$8,VLOOKUP(D175,'換算レート表(レートチェック用)'!$B$9:$E$26,4,TRUE),IF(OR(G175="JPY",G175="円"),1,0)))))</f>
        <v>620.91999999999996</v>
      </c>
      <c r="I175" s="254">
        <f>ROUNDDOWN(F175/H175,2)</f>
        <v>0.8</v>
      </c>
      <c r="J175" s="252" t="s">
        <v>256</v>
      </c>
      <c r="K175" s="280">
        <f>IF(I175="","",IF(J175='換算レート表(レートチェック用)'!$C$8,VLOOKUP(D175,'換算レート表(レートチェック用)'!$B$9:$E$26,2,TRUE),IF(J175='換算レート表(レートチェック用)'!$D$8,VLOOKUP(D175,'換算レート表(レートチェック用)'!$B$9:$E$26,3,TRUE),IF(J175='換算レート表(レートチェック用)'!$E$8,VLOOKUP(D175,'換算レート表(レートチェック用)'!$B$9:$E$26,4,TRUE),IF(OR(J175="JPY",J175="円"),1,0)))))</f>
        <v>130.72999999999999</v>
      </c>
      <c r="L175" s="265">
        <f>ROUNDDOWN(I175*K175,0)</f>
        <v>104</v>
      </c>
      <c r="N175" s="274" t="str">
        <f t="shared" si="42"/>
        <v>○</v>
      </c>
      <c r="O175" s="257"/>
      <c r="P175" s="268">
        <f>IF(F175="","",IF(G175='換算レート表(レートチェック用)'!$C$8,VLOOKUP(D175,'換算レート表(レートチェック用)'!$B$9:$E$26,2,TRUE),IF(G175='換算レート表(レートチェック用)'!$D$8,VLOOKUP(D175,'換算レート表(レートチェック用)'!$B$9:$E$26,3,TRUE),IF(G175='換算レート表(レートチェック用)'!$E$8,VLOOKUP(D175,'換算レート表(レートチェック用)'!$B$9:$E$26,4,TRUE),IF(OR(G175="JPY",G175="円"),1,0)))))</f>
        <v>620.91999999999996</v>
      </c>
      <c r="Q175" s="269" t="str">
        <f t="shared" si="43"/>
        <v>〇</v>
      </c>
      <c r="R175" s="270">
        <f t="shared" si="47"/>
        <v>0.8</v>
      </c>
      <c r="S175" s="268">
        <f>IF(I175="","",IF(J175='換算レート表(レートチェック用)'!$C$8,VLOOKUP(D175,'換算レート表(レートチェック用)'!$B$9:$E$26,2,TRUE),IF(J175='換算レート表(レートチェック用)'!$D$8,VLOOKUP(D175,'換算レート表(レートチェック用)'!$B$9:$E$26,3,TRUE),IF(J175='換算レート表(レートチェック用)'!$E$8,VLOOKUP(D175,'換算レート表(レートチェック用)'!$B$9:$E$26,4,TRUE),IF(OR(J175="JPY",J175="円"),1,0)))))</f>
        <v>130.72999999999999</v>
      </c>
      <c r="T175" s="269" t="str">
        <f t="shared" si="44"/>
        <v>〇</v>
      </c>
      <c r="U175" s="271">
        <f t="shared" si="45"/>
        <v>104</v>
      </c>
      <c r="V175" s="272">
        <f t="shared" si="46"/>
        <v>0</v>
      </c>
      <c r="W175" s="258"/>
    </row>
    <row r="176" spans="1:23" ht="18" customHeight="1" x14ac:dyDescent="0.2">
      <c r="A176" s="340" t="s">
        <v>109</v>
      </c>
      <c r="B176" s="341"/>
      <c r="C176" s="341"/>
      <c r="D176" s="341"/>
      <c r="E176" s="341"/>
      <c r="F176" s="341"/>
      <c r="G176" s="341"/>
      <c r="H176" s="341"/>
      <c r="I176" s="341"/>
      <c r="J176" s="341"/>
      <c r="K176" s="341"/>
      <c r="L176" s="163">
        <f>SUM(L156:L175)</f>
        <v>208</v>
      </c>
    </row>
    <row r="177" spans="1:12" ht="18" customHeight="1" thickBot="1" x14ac:dyDescent="0.25">
      <c r="A177" s="336" t="s">
        <v>110</v>
      </c>
      <c r="B177" s="337"/>
      <c r="C177" s="337"/>
      <c r="D177" s="337"/>
      <c r="E177" s="337"/>
      <c r="F177" s="337"/>
      <c r="G177" s="337"/>
      <c r="H177" s="337"/>
      <c r="I177" s="337"/>
      <c r="J177" s="337"/>
      <c r="K177" s="337"/>
      <c r="L177" s="160">
        <f>SUM(L29,L78,L127,L176)</f>
        <v>1382324</v>
      </c>
    </row>
    <row r="178" spans="1:12" ht="18" customHeight="1" thickTop="1" x14ac:dyDescent="0.2"/>
    <row r="179" spans="1:12" ht="18" customHeight="1" x14ac:dyDescent="0.2">
      <c r="A179" s="339" t="s">
        <v>20</v>
      </c>
      <c r="B179" s="339"/>
      <c r="C179" s="339"/>
      <c r="D179" s="339"/>
      <c r="E179" s="339"/>
    </row>
  </sheetData>
  <mergeCells count="12">
    <mergeCell ref="A179:E179"/>
    <mergeCell ref="A176:K176"/>
    <mergeCell ref="A177:K177"/>
    <mergeCell ref="A152:K152"/>
    <mergeCell ref="A151:K151"/>
    <mergeCell ref="A53:K53"/>
    <mergeCell ref="A29:K29"/>
    <mergeCell ref="A127:K127"/>
    <mergeCell ref="A103:K103"/>
    <mergeCell ref="A102:K102"/>
    <mergeCell ref="A78:K78"/>
    <mergeCell ref="A54:K54"/>
  </mergeCells>
  <phoneticPr fontId="3"/>
  <pageMargins left="0.70866141732283472" right="0.70866141732283472" top="0.74803149606299213" bottom="0.74803149606299213" header="0.31496062992125984" footer="0.31496062992125984"/>
  <pageSetup paperSize="9" scale="33" orientation="portrait" r:id="rId1"/>
  <headerFooter>
    <oddHeader>&amp;R&amp;"HG丸ｺﾞｼｯｸM-PRO,標準"証憑一覧</oddHeader>
    <oddFooter>&amp;C&amp;"HG丸ｺﾞｼｯｸM-PRO,標準"&amp;P/&amp;N</oddFooter>
  </headerFooter>
  <colBreaks count="1" manualBreakCount="1">
    <brk id="12" max="17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75"/>
  <sheetViews>
    <sheetView view="pageBreakPreview" topLeftCell="A18" zoomScaleNormal="100" zoomScaleSheetLayoutView="100" zoomScalePageLayoutView="85" workbookViewId="0">
      <selection activeCell="N30" sqref="N30"/>
    </sheetView>
  </sheetViews>
  <sheetFormatPr defaultColWidth="9" defaultRowHeight="18" customHeight="1" x14ac:dyDescent="0.2"/>
  <cols>
    <col min="1" max="1" width="11.44140625" style="127" bestFit="1" customWidth="1"/>
    <col min="2" max="2" width="5.6640625" style="128" customWidth="1"/>
    <col min="3" max="3" width="9.77734375" style="128" bestFit="1" customWidth="1"/>
    <col min="4" max="4" width="16.33203125" style="128" bestFit="1" customWidth="1"/>
    <col min="5" max="5" width="16.33203125" style="129" bestFit="1" customWidth="1"/>
    <col min="6" max="6" width="30.6640625" style="129" customWidth="1"/>
    <col min="7" max="7" width="15.6640625" style="129" customWidth="1"/>
    <col min="8" max="8" width="13.6640625" style="130" customWidth="1"/>
    <col min="9" max="9" width="5.77734375" style="130" customWidth="1"/>
    <col min="10" max="10" width="8" style="130" customWidth="1"/>
    <col min="11" max="11" width="13.6640625" style="130" customWidth="1"/>
    <col min="12" max="12" width="5.77734375" style="130" customWidth="1"/>
    <col min="13" max="13" width="8" style="130" customWidth="1"/>
    <col min="14" max="14" width="16.6640625" style="128" bestFit="1" customWidth="1"/>
    <col min="15" max="15" width="2.21875" style="128" customWidth="1"/>
    <col min="16" max="16" width="14.6640625" style="128" customWidth="1"/>
    <col min="17" max="17" width="23.21875" style="129" customWidth="1"/>
    <col min="18" max="19" width="8" style="128" customWidth="1"/>
    <col min="20" max="20" width="13.6640625" style="128" customWidth="1"/>
    <col min="21" max="22" width="8" style="128" customWidth="1"/>
    <col min="23" max="23" width="16.6640625" style="128" customWidth="1"/>
    <col min="24" max="24" width="12.109375" style="128" customWidth="1"/>
    <col min="25" max="25" width="21.44140625" style="128" customWidth="1"/>
    <col min="26" max="16384" width="9" style="128"/>
  </cols>
  <sheetData>
    <row r="1" spans="1:25" ht="18" customHeight="1" x14ac:dyDescent="0.2">
      <c r="N1" s="175">
        <f>'証憑一覧表　表紙'!C10</f>
        <v>0</v>
      </c>
    </row>
    <row r="2" spans="1:25" ht="18" customHeight="1" x14ac:dyDescent="0.2">
      <c r="N2" s="175">
        <f>'証憑一覧表　表紙'!C14</f>
        <v>0</v>
      </c>
    </row>
    <row r="3" spans="1:25" ht="18" customHeight="1" x14ac:dyDescent="0.2">
      <c r="N3" s="175">
        <f>'証憑一覧表　表紙'!C18</f>
        <v>0</v>
      </c>
      <c r="Q3" s="128"/>
    </row>
    <row r="4" spans="1:25" ht="18" customHeight="1" x14ac:dyDescent="0.2">
      <c r="A4" s="128" t="s">
        <v>39</v>
      </c>
      <c r="Q4" s="128"/>
    </row>
    <row r="5" spans="1:25" ht="18" customHeight="1" x14ac:dyDescent="0.2">
      <c r="A5" s="128" t="s">
        <v>44</v>
      </c>
      <c r="N5" s="275" t="s">
        <v>272</v>
      </c>
      <c r="O5" s="276"/>
    </row>
    <row r="6" spans="1:25" ht="18" customHeight="1" x14ac:dyDescent="0.2">
      <c r="P6" s="156" t="s">
        <v>251</v>
      </c>
      <c r="Q6" s="237">
        <f>収支報告書!H10</f>
        <v>44927</v>
      </c>
      <c r="S6" s="266" t="s">
        <v>265</v>
      </c>
    </row>
    <row r="7" spans="1:25" ht="18" customHeight="1" x14ac:dyDescent="0.2">
      <c r="A7" s="156" t="s">
        <v>45</v>
      </c>
      <c r="B7" s="176" t="s">
        <v>58</v>
      </c>
      <c r="C7" s="157"/>
      <c r="D7" s="157"/>
      <c r="E7" s="177"/>
      <c r="F7" s="177"/>
      <c r="G7" s="177"/>
      <c r="H7" s="158"/>
      <c r="I7" s="158"/>
      <c r="J7" s="158"/>
      <c r="K7" s="158"/>
      <c r="L7" s="158"/>
      <c r="M7" s="158"/>
      <c r="N7" s="159"/>
      <c r="P7" s="156" t="s">
        <v>252</v>
      </c>
      <c r="Q7" s="237">
        <f>収支報告書!J10</f>
        <v>44985</v>
      </c>
    </row>
    <row r="8" spans="1:25" s="138" customFormat="1" ht="18" customHeight="1" x14ac:dyDescent="0.2">
      <c r="A8" s="355" t="s">
        <v>9</v>
      </c>
      <c r="B8" s="354" t="s">
        <v>0</v>
      </c>
      <c r="C8" s="354" t="s">
        <v>1</v>
      </c>
      <c r="D8" s="354" t="s">
        <v>5</v>
      </c>
      <c r="E8" s="354" t="s">
        <v>2</v>
      </c>
      <c r="F8" s="354"/>
      <c r="G8" s="354"/>
      <c r="H8" s="353" t="s">
        <v>19</v>
      </c>
      <c r="I8" s="344" t="s">
        <v>271</v>
      </c>
      <c r="J8" s="356" t="s">
        <v>258</v>
      </c>
      <c r="K8" s="358" t="s">
        <v>19</v>
      </c>
      <c r="L8" s="348" t="s">
        <v>257</v>
      </c>
      <c r="M8" s="350" t="s">
        <v>259</v>
      </c>
      <c r="N8" s="352" t="s">
        <v>46</v>
      </c>
      <c r="P8" s="346" t="s">
        <v>249</v>
      </c>
      <c r="Q8" s="348" t="s">
        <v>250</v>
      </c>
      <c r="R8" s="350" t="s">
        <v>258</v>
      </c>
      <c r="S8" s="344" t="s">
        <v>260</v>
      </c>
      <c r="T8" s="344" t="s">
        <v>262</v>
      </c>
      <c r="U8" s="344" t="s">
        <v>259</v>
      </c>
      <c r="V8" s="344" t="s">
        <v>260</v>
      </c>
      <c r="W8" s="344" t="s">
        <v>263</v>
      </c>
      <c r="X8" s="344" t="s">
        <v>264</v>
      </c>
      <c r="Y8" s="342" t="s">
        <v>250</v>
      </c>
    </row>
    <row r="9" spans="1:25" s="138" customFormat="1" ht="36" customHeight="1" x14ac:dyDescent="0.2">
      <c r="A9" s="355"/>
      <c r="B9" s="354"/>
      <c r="C9" s="354"/>
      <c r="D9" s="354"/>
      <c r="E9" s="135" t="s">
        <v>82</v>
      </c>
      <c r="F9" s="135" t="s">
        <v>83</v>
      </c>
      <c r="G9" s="135" t="s">
        <v>79</v>
      </c>
      <c r="H9" s="353"/>
      <c r="I9" s="345"/>
      <c r="J9" s="357"/>
      <c r="K9" s="359"/>
      <c r="L9" s="349"/>
      <c r="M9" s="351"/>
      <c r="N9" s="352"/>
      <c r="O9" s="144"/>
      <c r="P9" s="347"/>
      <c r="Q9" s="349"/>
      <c r="R9" s="351"/>
      <c r="S9" s="345"/>
      <c r="T9" s="345"/>
      <c r="U9" s="345"/>
      <c r="V9" s="345"/>
      <c r="W9" s="345"/>
      <c r="X9" s="345"/>
      <c r="Y9" s="343"/>
    </row>
    <row r="10" spans="1:25" ht="18" customHeight="1" x14ac:dyDescent="0.2">
      <c r="A10" s="139" t="s">
        <v>76</v>
      </c>
      <c r="B10" s="140">
        <v>1</v>
      </c>
      <c r="C10" s="141"/>
      <c r="D10" s="233">
        <v>44953</v>
      </c>
      <c r="E10" s="142"/>
      <c r="F10" s="264"/>
      <c r="G10" s="267"/>
      <c r="H10" s="264">
        <v>500</v>
      </c>
      <c r="I10" s="267" t="s">
        <v>269</v>
      </c>
      <c r="J10" s="268">
        <f>IF(H10="","",IF(I10='換算レート表(レートチェック用)'!$C$8,VLOOKUP(D10,'換算レート表(レートチェック用)'!$B$9:$E$26,2,TRUE),IF(I10='換算レート表(レートチェック用)'!$D$8,VLOOKUP(D10,'換算レート表(レートチェック用)'!$B$9:$E$26,3,TRUE),IF(I10='換算レート表(レートチェック用)'!$E$8,VLOOKUP(D10,'換算レート表(レートチェック用)'!$B$9:$E$26,4,TRUE),IF(OR(I10="JPY",I10="円"),1,0)))))</f>
        <v>620.91999999999996</v>
      </c>
      <c r="K10" s="254">
        <f>ROUNDDOWN(H10/J10,2)</f>
        <v>0.8</v>
      </c>
      <c r="L10" s="252" t="s">
        <v>256</v>
      </c>
      <c r="M10" s="280">
        <f>IF(K10="","",IF(L10='換算レート表(レートチェック用)'!$C$8,VLOOKUP(D10,'換算レート表(レートチェック用)'!$B$9:$E$26,2,TRUE),IF(L10='換算レート表(レートチェック用)'!$D$8,VLOOKUP(D10,'換算レート表(レートチェック用)'!$B$9:$E$26,3,TRUE),IF(L10='換算レート表(レートチェック用)'!$E$8,VLOOKUP(D10,'換算レート表(レートチェック用)'!$B$9:$E$26,4,TRUE),IF(OR(L10="JPY",L10="円"),1,0)))))</f>
        <v>130.72999999999999</v>
      </c>
      <c r="N10" s="265">
        <f>ROUNDDOWN(K10*M10,0)</f>
        <v>104</v>
      </c>
      <c r="O10" s="144"/>
      <c r="P10" s="274" t="str">
        <f>IF(D10="","",IF(AND($Q$6&lt;=D10,$Q$7&gt;=D10),"○","×"))</f>
        <v>○</v>
      </c>
      <c r="Q10" s="257"/>
      <c r="R10" s="268">
        <f>IF(H10="","",IF(I10='換算レート表(レートチェック用)'!$C$8,VLOOKUP(D10,'換算レート表(レートチェック用)'!$B$9:$E$26,2,TRUE),IF(I10='換算レート表(レートチェック用)'!$D$8,VLOOKUP(D10,'換算レート表(レートチェック用)'!$B$9:$E$26,3,TRUE),IF(I10='換算レート表(レートチェック用)'!$E$8,VLOOKUP(D10,'換算レート表(レートチェック用)'!$B$9:$E$26,4,TRUE),IF(OR(I10="JPY",I10="円"),1,0)))))</f>
        <v>620.91999999999996</v>
      </c>
      <c r="S10" s="269" t="str">
        <f>IF(H10="","",IF(J10=R10,"〇","×"))</f>
        <v>〇</v>
      </c>
      <c r="T10" s="270">
        <f>IF(K10="","",ROUNDDOWN(H10/R10,2))</f>
        <v>0.8</v>
      </c>
      <c r="U10" s="268">
        <f>IF(K10="","",IF(L10='換算レート表(レートチェック用)'!$C$8,VLOOKUP(D10,'換算レート表(レートチェック用)'!$B$9:$E$26,2,TRUE),IF(L10='換算レート表(レートチェック用)'!$D$8,VLOOKUP(D10,'換算レート表(レートチェック用)'!$B$9:$E$26,3,TRUE),IF(L10='換算レート表(レートチェック用)'!$E$8,VLOOKUP(D10,'換算レート表(レートチェック用)'!$B$9:$E$26,4,TRUE),IF(OR(L10="JPY",L10="円"),1,0)))))</f>
        <v>130.72999999999999</v>
      </c>
      <c r="V10" s="269" t="str">
        <f>IF(K10="","",IF(M10=U10,"〇","×"))</f>
        <v>〇</v>
      </c>
      <c r="W10" s="271">
        <f>IF(H10="","",IF(K10="",ROUNDDOWN(H10*R10,0),ROUNDDOWN(T10*U10,0)))</f>
        <v>104</v>
      </c>
      <c r="X10" s="272">
        <f>IF(H10="","",N10-W10)</f>
        <v>0</v>
      </c>
      <c r="Y10" s="258"/>
    </row>
    <row r="11" spans="1:25" ht="18" customHeight="1" x14ac:dyDescent="0.2">
      <c r="A11" s="139" t="s">
        <v>76</v>
      </c>
      <c r="B11" s="145">
        <v>2</v>
      </c>
      <c r="C11" s="146"/>
      <c r="D11" s="147"/>
      <c r="E11" s="178"/>
      <c r="F11" s="178"/>
      <c r="G11" s="178"/>
      <c r="H11" s="149"/>
      <c r="I11" s="255"/>
      <c r="J11" s="268" t="str">
        <f>IF(H11="","",IF(I11='換算レート表(レートチェック用)'!$C$8,VLOOKUP(D11,'換算レート表(レートチェック用)'!$B$9:$E$26,2,TRUE),IF(I11='換算レート表(レートチェック用)'!$D$8,VLOOKUP(D11,'換算レート表(レートチェック用)'!$B$9:$E$26,3,TRUE),IF(I11='換算レート表(レートチェック用)'!$E$8,VLOOKUP(D11,'換算レート表(レートチェック用)'!$B$9:$E$26,4,TRUE),IF(OR(I11="JPY",I11="円"),1,0)))))</f>
        <v/>
      </c>
      <c r="K11" s="253"/>
      <c r="L11" s="253"/>
      <c r="M11" s="280" t="str">
        <f>IF(K11="","",IF(L11='換算レート表(レートチェック用)'!$C$8,VLOOKUP(D11,'換算レート表(レートチェック用)'!$B$9:$E$26,2,TRUE),IF(L11='換算レート表(レートチェック用)'!$D$8,VLOOKUP(D11,'換算レート表(レートチェック用)'!$B$9:$E$26,3,TRUE),IF(L11='換算レート表(レートチェック用)'!$E$8,VLOOKUP(D11,'換算レート表(レートチェック用)'!$B$9:$E$26,4,TRUE),IF(OR(L11="JPY",L11="円"),1,0)))))</f>
        <v/>
      </c>
      <c r="N11" s="151"/>
      <c r="O11" s="144"/>
      <c r="P11" s="274" t="str">
        <f t="shared" ref="P11:P28" si="0">IF(D11="","",IF(AND($Q$6&lt;=D11,$Q$7&gt;=D11),"○","×"))</f>
        <v/>
      </c>
      <c r="Q11" s="257"/>
      <c r="R11" s="268" t="str">
        <f>IF(H11="","",IF(I11='換算レート表(レートチェック用)'!$C$8,VLOOKUP(D11,'換算レート表(レートチェック用)'!$B$9:$E$26,2,TRUE),IF(I11='換算レート表(レートチェック用)'!$D$8,VLOOKUP(D11,'換算レート表(レートチェック用)'!$B$9:$E$26,3,TRUE),IF(I11='換算レート表(レートチェック用)'!$E$8,VLOOKUP(D11,'換算レート表(レートチェック用)'!$B$9:$E$26,4,TRUE),IF(OR(I11="JPY",I11="円"),1,0)))))</f>
        <v/>
      </c>
      <c r="S11" s="269" t="str">
        <f t="shared" ref="S11:S28" si="1">IF(H11="","",IF(J11=R11,"〇","×"))</f>
        <v/>
      </c>
      <c r="T11" s="270" t="str">
        <f t="shared" ref="T11:T28" si="2">IF(K11="","",ROUNDDOWN(H11/R11,2))</f>
        <v/>
      </c>
      <c r="U11" s="268" t="str">
        <f>IF(K11="","",IF(L11='換算レート表(レートチェック用)'!$C$8,VLOOKUP(D11,'換算レート表(レートチェック用)'!$B$9:$E$26,2,TRUE),IF(L11='換算レート表(レートチェック用)'!$D$8,VLOOKUP(D11,'換算レート表(レートチェック用)'!$B$9:$E$26,3,TRUE),IF(L11='換算レート表(レートチェック用)'!$E$8,VLOOKUP(D11,'換算レート表(レートチェック用)'!$B$9:$E$26,4,TRUE),IF(OR(L11="JPY",L11="円"),1,0)))))</f>
        <v/>
      </c>
      <c r="V11" s="269" t="str">
        <f t="shared" ref="V11:V28" si="3">IF(K11="","",IF(M11=U11,"〇","×"))</f>
        <v/>
      </c>
      <c r="W11" s="271" t="str">
        <f t="shared" ref="W11:W28" si="4">IF(H11="","",IF(K11="",ROUNDDOWN(H11*R11,0),ROUNDDOWN(T11*U11,0)))</f>
        <v/>
      </c>
      <c r="X11" s="272" t="str">
        <f t="shared" ref="X11:X28" si="5">IF(H11="","",N11-W11)</f>
        <v/>
      </c>
      <c r="Y11" s="258"/>
    </row>
    <row r="12" spans="1:25" ht="18" customHeight="1" x14ac:dyDescent="0.2">
      <c r="A12" s="139" t="s">
        <v>76</v>
      </c>
      <c r="B12" s="145">
        <v>3</v>
      </c>
      <c r="C12" s="146"/>
      <c r="D12" s="147"/>
      <c r="E12" s="178"/>
      <c r="F12" s="178"/>
      <c r="G12" s="178"/>
      <c r="H12" s="149"/>
      <c r="I12" s="255"/>
      <c r="J12" s="268" t="str">
        <f>IF(H12="","",IF(I12='換算レート表(レートチェック用)'!$C$8,VLOOKUP(D12,'換算レート表(レートチェック用)'!$B$9:$E$26,2,TRUE),IF(I12='換算レート表(レートチェック用)'!$D$8,VLOOKUP(D12,'換算レート表(レートチェック用)'!$B$9:$E$26,3,TRUE),IF(I12='換算レート表(レートチェック用)'!$E$8,VLOOKUP(D12,'換算レート表(レートチェック用)'!$B$9:$E$26,4,TRUE),IF(OR(I12="JPY",I12="円"),1,0)))))</f>
        <v/>
      </c>
      <c r="K12" s="253"/>
      <c r="L12" s="253"/>
      <c r="M12" s="280" t="str">
        <f>IF(K12="","",IF(L12='換算レート表(レートチェック用)'!$C$8,VLOOKUP(D12,'換算レート表(レートチェック用)'!$B$9:$E$26,2,TRUE),IF(L12='換算レート表(レートチェック用)'!$D$8,VLOOKUP(D12,'換算レート表(レートチェック用)'!$B$9:$E$26,3,TRUE),IF(L12='換算レート表(レートチェック用)'!$E$8,VLOOKUP(D12,'換算レート表(レートチェック用)'!$B$9:$E$26,4,TRUE),IF(OR(L12="JPY",L12="円"),1,0)))))</f>
        <v/>
      </c>
      <c r="N12" s="151"/>
      <c r="O12" s="144"/>
      <c r="P12" s="274" t="str">
        <f t="shared" si="0"/>
        <v/>
      </c>
      <c r="Q12" s="257"/>
      <c r="R12" s="268" t="str">
        <f>IF(H12="","",IF(I12='換算レート表(レートチェック用)'!$C$8,VLOOKUP(D12,'換算レート表(レートチェック用)'!$B$9:$E$26,2,TRUE),IF(I12='換算レート表(レートチェック用)'!$D$8,VLOOKUP(D12,'換算レート表(レートチェック用)'!$B$9:$E$26,3,TRUE),IF(I12='換算レート表(レートチェック用)'!$E$8,VLOOKUP(D12,'換算レート表(レートチェック用)'!$B$9:$E$26,4,TRUE),IF(OR(I12="JPY",I12="円"),1,0)))))</f>
        <v/>
      </c>
      <c r="S12" s="269" t="str">
        <f t="shared" si="1"/>
        <v/>
      </c>
      <c r="T12" s="270" t="str">
        <f t="shared" si="2"/>
        <v/>
      </c>
      <c r="U12" s="268" t="str">
        <f>IF(K12="","",IF(L12='換算レート表(レートチェック用)'!$C$8,VLOOKUP(D12,'換算レート表(レートチェック用)'!$B$9:$E$26,2,TRUE),IF(L12='換算レート表(レートチェック用)'!$D$8,VLOOKUP(D12,'換算レート表(レートチェック用)'!$B$9:$E$26,3,TRUE),IF(L12='換算レート表(レートチェック用)'!$E$8,VLOOKUP(D12,'換算レート表(レートチェック用)'!$B$9:$E$26,4,TRUE),IF(OR(L12="JPY",L12="円"),1,0)))))</f>
        <v/>
      </c>
      <c r="V12" s="269" t="str">
        <f t="shared" si="3"/>
        <v/>
      </c>
      <c r="W12" s="271" t="str">
        <f t="shared" si="4"/>
        <v/>
      </c>
      <c r="X12" s="272" t="str">
        <f t="shared" si="5"/>
        <v/>
      </c>
      <c r="Y12" s="258"/>
    </row>
    <row r="13" spans="1:25" ht="18" customHeight="1" x14ac:dyDescent="0.2">
      <c r="A13" s="139" t="s">
        <v>76</v>
      </c>
      <c r="B13" s="145">
        <v>4</v>
      </c>
      <c r="C13" s="146"/>
      <c r="D13" s="147"/>
      <c r="E13" s="179"/>
      <c r="F13" s="179"/>
      <c r="G13" s="179"/>
      <c r="H13" s="149"/>
      <c r="I13" s="255"/>
      <c r="J13" s="268" t="str">
        <f>IF(H13="","",IF(I13='換算レート表(レートチェック用)'!$C$8,VLOOKUP(D13,'換算レート表(レートチェック用)'!$B$9:$E$26,2,TRUE),IF(I13='換算レート表(レートチェック用)'!$D$8,VLOOKUP(D13,'換算レート表(レートチェック用)'!$B$9:$E$26,3,TRUE),IF(I13='換算レート表(レートチェック用)'!$E$8,VLOOKUP(D13,'換算レート表(レートチェック用)'!$B$9:$E$26,4,TRUE),IF(OR(I13="JPY",I13="円"),1,0)))))</f>
        <v/>
      </c>
      <c r="K13" s="253"/>
      <c r="L13" s="253"/>
      <c r="M13" s="280" t="str">
        <f>IF(K13="","",IF(L13='換算レート表(レートチェック用)'!$C$8,VLOOKUP(D13,'換算レート表(レートチェック用)'!$B$9:$E$26,2,TRUE),IF(L13='換算レート表(レートチェック用)'!$D$8,VLOOKUP(D13,'換算レート表(レートチェック用)'!$B$9:$E$26,3,TRUE),IF(L13='換算レート表(レートチェック用)'!$E$8,VLOOKUP(D13,'換算レート表(レートチェック用)'!$B$9:$E$26,4,TRUE),IF(OR(L13="JPY",L13="円"),1,0)))))</f>
        <v/>
      </c>
      <c r="N13" s="151"/>
      <c r="O13" s="144"/>
      <c r="P13" s="274" t="str">
        <f t="shared" si="0"/>
        <v/>
      </c>
      <c r="Q13" s="257"/>
      <c r="R13" s="268" t="str">
        <f>IF(H13="","",IF(I13='換算レート表(レートチェック用)'!$C$8,VLOOKUP(D13,'換算レート表(レートチェック用)'!$B$9:$E$26,2,TRUE),IF(I13='換算レート表(レートチェック用)'!$D$8,VLOOKUP(D13,'換算レート表(レートチェック用)'!$B$9:$E$26,3,TRUE),IF(I13='換算レート表(レートチェック用)'!$E$8,VLOOKUP(D13,'換算レート表(レートチェック用)'!$B$9:$E$26,4,TRUE),IF(OR(I13="JPY",I13="円"),1,0)))))</f>
        <v/>
      </c>
      <c r="S13" s="269" t="str">
        <f t="shared" si="1"/>
        <v/>
      </c>
      <c r="T13" s="270" t="str">
        <f t="shared" si="2"/>
        <v/>
      </c>
      <c r="U13" s="268" t="str">
        <f>IF(K13="","",IF(L13='換算レート表(レートチェック用)'!$C$8,VLOOKUP(D13,'換算レート表(レートチェック用)'!$B$9:$E$26,2,TRUE),IF(L13='換算レート表(レートチェック用)'!$D$8,VLOOKUP(D13,'換算レート表(レートチェック用)'!$B$9:$E$26,3,TRUE),IF(L13='換算レート表(レートチェック用)'!$E$8,VLOOKUP(D13,'換算レート表(レートチェック用)'!$B$9:$E$26,4,TRUE),IF(OR(L13="JPY",L13="円"),1,0)))))</f>
        <v/>
      </c>
      <c r="V13" s="269" t="str">
        <f t="shared" si="3"/>
        <v/>
      </c>
      <c r="W13" s="271" t="str">
        <f t="shared" si="4"/>
        <v/>
      </c>
      <c r="X13" s="272" t="str">
        <f t="shared" si="5"/>
        <v/>
      </c>
      <c r="Y13" s="258"/>
    </row>
    <row r="14" spans="1:25" ht="18" customHeight="1" x14ac:dyDescent="0.2">
      <c r="A14" s="139" t="s">
        <v>76</v>
      </c>
      <c r="B14" s="145">
        <v>5</v>
      </c>
      <c r="C14" s="146"/>
      <c r="D14" s="147"/>
      <c r="E14" s="178"/>
      <c r="F14" s="178"/>
      <c r="G14" s="178"/>
      <c r="H14" s="149"/>
      <c r="I14" s="255"/>
      <c r="J14" s="268" t="str">
        <f>IF(H14="","",IF(I14='換算レート表(レートチェック用)'!$C$8,VLOOKUP(D14,'換算レート表(レートチェック用)'!$B$9:$E$26,2,TRUE),IF(I14='換算レート表(レートチェック用)'!$D$8,VLOOKUP(D14,'換算レート表(レートチェック用)'!$B$9:$E$26,3,TRUE),IF(I14='換算レート表(レートチェック用)'!$E$8,VLOOKUP(D14,'換算レート表(レートチェック用)'!$B$9:$E$26,4,TRUE),IF(OR(I14="JPY",I14="円"),1,0)))))</f>
        <v/>
      </c>
      <c r="K14" s="253"/>
      <c r="L14" s="253"/>
      <c r="M14" s="280" t="str">
        <f>IF(K14="","",IF(L14='換算レート表(レートチェック用)'!$C$8,VLOOKUP(D14,'換算レート表(レートチェック用)'!$B$9:$E$26,2,TRUE),IF(L14='換算レート表(レートチェック用)'!$D$8,VLOOKUP(D14,'換算レート表(レートチェック用)'!$B$9:$E$26,3,TRUE),IF(L14='換算レート表(レートチェック用)'!$E$8,VLOOKUP(D14,'換算レート表(レートチェック用)'!$B$9:$E$26,4,TRUE),IF(OR(L14="JPY",L14="円"),1,0)))))</f>
        <v/>
      </c>
      <c r="N14" s="151"/>
      <c r="P14" s="274" t="str">
        <f t="shared" si="0"/>
        <v/>
      </c>
      <c r="Q14" s="257"/>
      <c r="R14" s="268" t="str">
        <f>IF(H14="","",IF(I14='換算レート表(レートチェック用)'!$C$8,VLOOKUP(D14,'換算レート表(レートチェック用)'!$B$9:$E$26,2,TRUE),IF(I14='換算レート表(レートチェック用)'!$D$8,VLOOKUP(D14,'換算レート表(レートチェック用)'!$B$9:$E$26,3,TRUE),IF(I14='換算レート表(レートチェック用)'!$E$8,VLOOKUP(D14,'換算レート表(レートチェック用)'!$B$9:$E$26,4,TRUE),IF(OR(I14="JPY",I14="円"),1,0)))))</f>
        <v/>
      </c>
      <c r="S14" s="269" t="str">
        <f t="shared" si="1"/>
        <v/>
      </c>
      <c r="T14" s="270" t="str">
        <f t="shared" si="2"/>
        <v/>
      </c>
      <c r="U14" s="268" t="str">
        <f>IF(K14="","",IF(L14='換算レート表(レートチェック用)'!$C$8,VLOOKUP(D14,'換算レート表(レートチェック用)'!$B$9:$E$26,2,TRUE),IF(L14='換算レート表(レートチェック用)'!$D$8,VLOOKUP(D14,'換算レート表(レートチェック用)'!$B$9:$E$26,3,TRUE),IF(L14='換算レート表(レートチェック用)'!$E$8,VLOOKUP(D14,'換算レート表(レートチェック用)'!$B$9:$E$26,4,TRUE),IF(OR(L14="JPY",L14="円"),1,0)))))</f>
        <v/>
      </c>
      <c r="V14" s="269" t="str">
        <f t="shared" si="3"/>
        <v/>
      </c>
      <c r="W14" s="271" t="str">
        <f t="shared" si="4"/>
        <v/>
      </c>
      <c r="X14" s="272" t="str">
        <f t="shared" si="5"/>
        <v/>
      </c>
      <c r="Y14" s="258"/>
    </row>
    <row r="15" spans="1:25" ht="18" customHeight="1" x14ac:dyDescent="0.2">
      <c r="A15" s="139" t="s">
        <v>76</v>
      </c>
      <c r="B15" s="145">
        <v>6</v>
      </c>
      <c r="C15" s="146"/>
      <c r="D15" s="147"/>
      <c r="E15" s="178"/>
      <c r="F15" s="178"/>
      <c r="G15" s="178"/>
      <c r="H15" s="149"/>
      <c r="I15" s="255"/>
      <c r="J15" s="268" t="str">
        <f>IF(H15="","",IF(I15='換算レート表(レートチェック用)'!$C$8,VLOOKUP(D15,'換算レート表(レートチェック用)'!$B$9:$E$26,2,TRUE),IF(I15='換算レート表(レートチェック用)'!$D$8,VLOOKUP(D15,'換算レート表(レートチェック用)'!$B$9:$E$26,3,TRUE),IF(I15='換算レート表(レートチェック用)'!$E$8,VLOOKUP(D15,'換算レート表(レートチェック用)'!$B$9:$E$26,4,TRUE),IF(OR(I15="JPY",I15="円"),1,0)))))</f>
        <v/>
      </c>
      <c r="K15" s="253"/>
      <c r="L15" s="253"/>
      <c r="M15" s="280" t="str">
        <f>IF(K15="","",IF(L15='換算レート表(レートチェック用)'!$C$8,VLOOKUP(D15,'換算レート表(レートチェック用)'!$B$9:$E$26,2,TRUE),IF(L15='換算レート表(レートチェック用)'!$D$8,VLOOKUP(D15,'換算レート表(レートチェック用)'!$B$9:$E$26,3,TRUE),IF(L15='換算レート表(レートチェック用)'!$E$8,VLOOKUP(D15,'換算レート表(レートチェック用)'!$B$9:$E$26,4,TRUE),IF(OR(L15="JPY",L15="円"),1,0)))))</f>
        <v/>
      </c>
      <c r="N15" s="151"/>
      <c r="P15" s="274" t="str">
        <f t="shared" si="0"/>
        <v/>
      </c>
      <c r="Q15" s="257"/>
      <c r="R15" s="268" t="str">
        <f>IF(H15="","",IF(I15='換算レート表(レートチェック用)'!$C$8,VLOOKUP(D15,'換算レート表(レートチェック用)'!$B$9:$E$26,2,TRUE),IF(I15='換算レート表(レートチェック用)'!$D$8,VLOOKUP(D15,'換算レート表(レートチェック用)'!$B$9:$E$26,3,TRUE),IF(I15='換算レート表(レートチェック用)'!$E$8,VLOOKUP(D15,'換算レート表(レートチェック用)'!$B$9:$E$26,4,TRUE),IF(OR(I15="JPY",I15="円"),1,0)))))</f>
        <v/>
      </c>
      <c r="S15" s="269" t="str">
        <f t="shared" si="1"/>
        <v/>
      </c>
      <c r="T15" s="270" t="str">
        <f t="shared" si="2"/>
        <v/>
      </c>
      <c r="U15" s="268" t="str">
        <f>IF(K15="","",IF(L15='換算レート表(レートチェック用)'!$C$8,VLOOKUP(D15,'換算レート表(レートチェック用)'!$B$9:$E$26,2,TRUE),IF(L15='換算レート表(レートチェック用)'!$D$8,VLOOKUP(D15,'換算レート表(レートチェック用)'!$B$9:$E$26,3,TRUE),IF(L15='換算レート表(レートチェック用)'!$E$8,VLOOKUP(D15,'換算レート表(レートチェック用)'!$B$9:$E$26,4,TRUE),IF(OR(L15="JPY",L15="円"),1,0)))))</f>
        <v/>
      </c>
      <c r="V15" s="269" t="str">
        <f t="shared" si="3"/>
        <v/>
      </c>
      <c r="W15" s="271" t="str">
        <f t="shared" si="4"/>
        <v/>
      </c>
      <c r="X15" s="272" t="str">
        <f t="shared" si="5"/>
        <v/>
      </c>
      <c r="Y15" s="258"/>
    </row>
    <row r="16" spans="1:25" ht="18" customHeight="1" x14ac:dyDescent="0.2">
      <c r="A16" s="139" t="s">
        <v>76</v>
      </c>
      <c r="B16" s="145">
        <v>7</v>
      </c>
      <c r="C16" s="146"/>
      <c r="D16" s="147"/>
      <c r="E16" s="178"/>
      <c r="F16" s="178"/>
      <c r="G16" s="178"/>
      <c r="H16" s="149"/>
      <c r="I16" s="255"/>
      <c r="J16" s="268" t="str">
        <f>IF(H16="","",IF(I16='換算レート表(レートチェック用)'!$C$8,VLOOKUP(D16,'換算レート表(レートチェック用)'!$B$9:$E$26,2,TRUE),IF(I16='換算レート表(レートチェック用)'!$D$8,VLOOKUP(D16,'換算レート表(レートチェック用)'!$B$9:$E$26,3,TRUE),IF(I16='換算レート表(レートチェック用)'!$E$8,VLOOKUP(D16,'換算レート表(レートチェック用)'!$B$9:$E$26,4,TRUE),IF(OR(I16="JPY",I16="円"),1,0)))))</f>
        <v/>
      </c>
      <c r="K16" s="253"/>
      <c r="L16" s="253"/>
      <c r="M16" s="280" t="str">
        <f>IF(K16="","",IF(L16='換算レート表(レートチェック用)'!$C$8,VLOOKUP(D16,'換算レート表(レートチェック用)'!$B$9:$E$26,2,TRUE),IF(L16='換算レート表(レートチェック用)'!$D$8,VLOOKUP(D16,'換算レート表(レートチェック用)'!$B$9:$E$26,3,TRUE),IF(L16='換算レート表(レートチェック用)'!$E$8,VLOOKUP(D16,'換算レート表(レートチェック用)'!$B$9:$E$26,4,TRUE),IF(OR(L16="JPY",L16="円"),1,0)))))</f>
        <v/>
      </c>
      <c r="N16" s="151"/>
      <c r="P16" s="274" t="str">
        <f t="shared" si="0"/>
        <v/>
      </c>
      <c r="Q16" s="257"/>
      <c r="R16" s="268" t="str">
        <f>IF(H16="","",IF(I16='換算レート表(レートチェック用)'!$C$8,VLOOKUP(D16,'換算レート表(レートチェック用)'!$B$9:$E$26,2,TRUE),IF(I16='換算レート表(レートチェック用)'!$D$8,VLOOKUP(D16,'換算レート表(レートチェック用)'!$B$9:$E$26,3,TRUE),IF(I16='換算レート表(レートチェック用)'!$E$8,VLOOKUP(D16,'換算レート表(レートチェック用)'!$B$9:$E$26,4,TRUE),IF(OR(I16="JPY",I16="円"),1,0)))))</f>
        <v/>
      </c>
      <c r="S16" s="269" t="str">
        <f t="shared" si="1"/>
        <v/>
      </c>
      <c r="T16" s="270" t="str">
        <f t="shared" si="2"/>
        <v/>
      </c>
      <c r="U16" s="268" t="str">
        <f>IF(K16="","",IF(L16='換算レート表(レートチェック用)'!$C$8,VLOOKUP(D16,'換算レート表(レートチェック用)'!$B$9:$E$26,2,TRUE),IF(L16='換算レート表(レートチェック用)'!$D$8,VLOOKUP(D16,'換算レート表(レートチェック用)'!$B$9:$E$26,3,TRUE),IF(L16='換算レート表(レートチェック用)'!$E$8,VLOOKUP(D16,'換算レート表(レートチェック用)'!$B$9:$E$26,4,TRUE),IF(OR(L16="JPY",L16="円"),1,0)))))</f>
        <v/>
      </c>
      <c r="V16" s="269" t="str">
        <f t="shared" si="3"/>
        <v/>
      </c>
      <c r="W16" s="271" t="str">
        <f t="shared" si="4"/>
        <v/>
      </c>
      <c r="X16" s="272" t="str">
        <f t="shared" si="5"/>
        <v/>
      </c>
      <c r="Y16" s="258"/>
    </row>
    <row r="17" spans="1:25" ht="18" customHeight="1" x14ac:dyDescent="0.2">
      <c r="A17" s="139" t="s">
        <v>76</v>
      </c>
      <c r="B17" s="145">
        <v>8</v>
      </c>
      <c r="C17" s="146"/>
      <c r="D17" s="147"/>
      <c r="E17" s="178"/>
      <c r="F17" s="178"/>
      <c r="G17" s="178"/>
      <c r="H17" s="149"/>
      <c r="I17" s="255"/>
      <c r="J17" s="268" t="str">
        <f>IF(H17="","",IF(I17='換算レート表(レートチェック用)'!$C$8,VLOOKUP(D17,'換算レート表(レートチェック用)'!$B$9:$E$26,2,TRUE),IF(I17='換算レート表(レートチェック用)'!$D$8,VLOOKUP(D17,'換算レート表(レートチェック用)'!$B$9:$E$26,3,TRUE),IF(I17='換算レート表(レートチェック用)'!$E$8,VLOOKUP(D17,'換算レート表(レートチェック用)'!$B$9:$E$26,4,TRUE),IF(OR(I17="JPY",I17="円"),1,0)))))</f>
        <v/>
      </c>
      <c r="K17" s="253"/>
      <c r="L17" s="253"/>
      <c r="M17" s="280" t="str">
        <f>IF(K17="","",IF(L17='換算レート表(レートチェック用)'!$C$8,VLOOKUP(D17,'換算レート表(レートチェック用)'!$B$9:$E$26,2,TRUE),IF(L17='換算レート表(レートチェック用)'!$D$8,VLOOKUP(D17,'換算レート表(レートチェック用)'!$B$9:$E$26,3,TRUE),IF(L17='換算レート表(レートチェック用)'!$E$8,VLOOKUP(D17,'換算レート表(レートチェック用)'!$B$9:$E$26,4,TRUE),IF(OR(L17="JPY",L17="円"),1,0)))))</f>
        <v/>
      </c>
      <c r="N17" s="151"/>
      <c r="P17" s="274" t="str">
        <f t="shared" si="0"/>
        <v/>
      </c>
      <c r="Q17" s="257"/>
      <c r="R17" s="268" t="str">
        <f>IF(H17="","",IF(I17='換算レート表(レートチェック用)'!$C$8,VLOOKUP(D17,'換算レート表(レートチェック用)'!$B$9:$E$26,2,TRUE),IF(I17='換算レート表(レートチェック用)'!$D$8,VLOOKUP(D17,'換算レート表(レートチェック用)'!$B$9:$E$26,3,TRUE),IF(I17='換算レート表(レートチェック用)'!$E$8,VLOOKUP(D17,'換算レート表(レートチェック用)'!$B$9:$E$26,4,TRUE),IF(OR(I17="JPY",I17="円"),1,0)))))</f>
        <v/>
      </c>
      <c r="S17" s="269" t="str">
        <f t="shared" si="1"/>
        <v/>
      </c>
      <c r="T17" s="270" t="str">
        <f t="shared" si="2"/>
        <v/>
      </c>
      <c r="U17" s="268" t="str">
        <f>IF(K17="","",IF(L17='換算レート表(レートチェック用)'!$C$8,VLOOKUP(D17,'換算レート表(レートチェック用)'!$B$9:$E$26,2,TRUE),IF(L17='換算レート表(レートチェック用)'!$D$8,VLOOKUP(D17,'換算レート表(レートチェック用)'!$B$9:$E$26,3,TRUE),IF(L17='換算レート表(レートチェック用)'!$E$8,VLOOKUP(D17,'換算レート表(レートチェック用)'!$B$9:$E$26,4,TRUE),IF(OR(L17="JPY",L17="円"),1,0)))))</f>
        <v/>
      </c>
      <c r="V17" s="269" t="str">
        <f t="shared" si="3"/>
        <v/>
      </c>
      <c r="W17" s="271" t="str">
        <f t="shared" si="4"/>
        <v/>
      </c>
      <c r="X17" s="272" t="str">
        <f t="shared" si="5"/>
        <v/>
      </c>
      <c r="Y17" s="258"/>
    </row>
    <row r="18" spans="1:25" ht="18" customHeight="1" x14ac:dyDescent="0.2">
      <c r="A18" s="139" t="s">
        <v>76</v>
      </c>
      <c r="B18" s="145">
        <v>9</v>
      </c>
      <c r="C18" s="146"/>
      <c r="D18" s="147"/>
      <c r="E18" s="178"/>
      <c r="F18" s="178"/>
      <c r="G18" s="178"/>
      <c r="H18" s="149"/>
      <c r="I18" s="255"/>
      <c r="J18" s="268" t="str">
        <f>IF(H18="","",IF(I18='換算レート表(レートチェック用)'!$C$8,VLOOKUP(D18,'換算レート表(レートチェック用)'!$B$9:$E$26,2,TRUE),IF(I18='換算レート表(レートチェック用)'!$D$8,VLOOKUP(D18,'換算レート表(レートチェック用)'!$B$9:$E$26,3,TRUE),IF(I18='換算レート表(レートチェック用)'!$E$8,VLOOKUP(D18,'換算レート表(レートチェック用)'!$B$9:$E$26,4,TRUE),IF(OR(I18="JPY",I18="円"),1,0)))))</f>
        <v/>
      </c>
      <c r="K18" s="253"/>
      <c r="L18" s="253"/>
      <c r="M18" s="280" t="str">
        <f>IF(K18="","",IF(L18='換算レート表(レートチェック用)'!$C$8,VLOOKUP(D18,'換算レート表(レートチェック用)'!$B$9:$E$26,2,TRUE),IF(L18='換算レート表(レートチェック用)'!$D$8,VLOOKUP(D18,'換算レート表(レートチェック用)'!$B$9:$E$26,3,TRUE),IF(L18='換算レート表(レートチェック用)'!$E$8,VLOOKUP(D18,'換算レート表(レートチェック用)'!$B$9:$E$26,4,TRUE),IF(OR(L18="JPY",L18="円"),1,0)))))</f>
        <v/>
      </c>
      <c r="N18" s="151"/>
      <c r="P18" s="274" t="str">
        <f t="shared" si="0"/>
        <v/>
      </c>
      <c r="Q18" s="257"/>
      <c r="R18" s="268" t="str">
        <f>IF(H18="","",IF(I18='換算レート表(レートチェック用)'!$C$8,VLOOKUP(D18,'換算レート表(レートチェック用)'!$B$9:$E$26,2,TRUE),IF(I18='換算レート表(レートチェック用)'!$D$8,VLOOKUP(D18,'換算レート表(レートチェック用)'!$B$9:$E$26,3,TRUE),IF(I18='換算レート表(レートチェック用)'!$E$8,VLOOKUP(D18,'換算レート表(レートチェック用)'!$B$9:$E$26,4,TRUE),IF(OR(I18="JPY",I18="円"),1,0)))))</f>
        <v/>
      </c>
      <c r="S18" s="269" t="str">
        <f t="shared" si="1"/>
        <v/>
      </c>
      <c r="T18" s="270" t="str">
        <f t="shared" si="2"/>
        <v/>
      </c>
      <c r="U18" s="268" t="str">
        <f>IF(K18="","",IF(L18='換算レート表(レートチェック用)'!$C$8,VLOOKUP(D18,'換算レート表(レートチェック用)'!$B$9:$E$26,2,TRUE),IF(L18='換算レート表(レートチェック用)'!$D$8,VLOOKUP(D18,'換算レート表(レートチェック用)'!$B$9:$E$26,3,TRUE),IF(L18='換算レート表(レートチェック用)'!$E$8,VLOOKUP(D18,'換算レート表(レートチェック用)'!$B$9:$E$26,4,TRUE),IF(OR(L18="JPY",L18="円"),1,0)))))</f>
        <v/>
      </c>
      <c r="V18" s="269" t="str">
        <f t="shared" si="3"/>
        <v/>
      </c>
      <c r="W18" s="271" t="str">
        <f t="shared" si="4"/>
        <v/>
      </c>
      <c r="X18" s="272" t="str">
        <f t="shared" si="5"/>
        <v/>
      </c>
      <c r="Y18" s="258"/>
    </row>
    <row r="19" spans="1:25" ht="18" customHeight="1" x14ac:dyDescent="0.2">
      <c r="A19" s="139" t="s">
        <v>76</v>
      </c>
      <c r="B19" s="145">
        <v>10</v>
      </c>
      <c r="C19" s="146"/>
      <c r="D19" s="147"/>
      <c r="E19" s="178"/>
      <c r="F19" s="178"/>
      <c r="G19" s="178"/>
      <c r="H19" s="149"/>
      <c r="I19" s="255"/>
      <c r="J19" s="268" t="str">
        <f>IF(H19="","",IF(I19='換算レート表(レートチェック用)'!$C$8,VLOOKUP(D19,'換算レート表(レートチェック用)'!$B$9:$E$26,2,TRUE),IF(I19='換算レート表(レートチェック用)'!$D$8,VLOOKUP(D19,'換算レート表(レートチェック用)'!$B$9:$E$26,3,TRUE),IF(I19='換算レート表(レートチェック用)'!$E$8,VLOOKUP(D19,'換算レート表(レートチェック用)'!$B$9:$E$26,4,TRUE),IF(OR(I19="JPY",I19="円"),1,0)))))</f>
        <v/>
      </c>
      <c r="K19" s="253"/>
      <c r="L19" s="253"/>
      <c r="M19" s="280" t="str">
        <f>IF(K19="","",IF(L19='換算レート表(レートチェック用)'!$C$8,VLOOKUP(D19,'換算レート表(レートチェック用)'!$B$9:$E$26,2,TRUE),IF(L19='換算レート表(レートチェック用)'!$D$8,VLOOKUP(D19,'換算レート表(レートチェック用)'!$B$9:$E$26,3,TRUE),IF(L19='換算レート表(レートチェック用)'!$E$8,VLOOKUP(D19,'換算レート表(レートチェック用)'!$B$9:$E$26,4,TRUE),IF(OR(L19="JPY",L19="円"),1,0)))))</f>
        <v/>
      </c>
      <c r="N19" s="151"/>
      <c r="P19" s="274" t="str">
        <f t="shared" si="0"/>
        <v/>
      </c>
      <c r="Q19" s="257"/>
      <c r="R19" s="268" t="str">
        <f>IF(H19="","",IF(I19='換算レート表(レートチェック用)'!$C$8,VLOOKUP(D19,'換算レート表(レートチェック用)'!$B$9:$E$26,2,TRUE),IF(I19='換算レート表(レートチェック用)'!$D$8,VLOOKUP(D19,'換算レート表(レートチェック用)'!$B$9:$E$26,3,TRUE),IF(I19='換算レート表(レートチェック用)'!$E$8,VLOOKUP(D19,'換算レート表(レートチェック用)'!$B$9:$E$26,4,TRUE),IF(OR(I19="JPY",I19="円"),1,0)))))</f>
        <v/>
      </c>
      <c r="S19" s="269" t="str">
        <f t="shared" si="1"/>
        <v/>
      </c>
      <c r="T19" s="270" t="str">
        <f t="shared" si="2"/>
        <v/>
      </c>
      <c r="U19" s="268" t="str">
        <f>IF(K19="","",IF(L19='換算レート表(レートチェック用)'!$C$8,VLOOKUP(D19,'換算レート表(レートチェック用)'!$B$9:$E$26,2,TRUE),IF(L19='換算レート表(レートチェック用)'!$D$8,VLOOKUP(D19,'換算レート表(レートチェック用)'!$B$9:$E$26,3,TRUE),IF(L19='換算レート表(レートチェック用)'!$E$8,VLOOKUP(D19,'換算レート表(レートチェック用)'!$B$9:$E$26,4,TRUE),IF(OR(L19="JPY",L19="円"),1,0)))))</f>
        <v/>
      </c>
      <c r="V19" s="269" t="str">
        <f t="shared" si="3"/>
        <v/>
      </c>
      <c r="W19" s="271" t="str">
        <f t="shared" si="4"/>
        <v/>
      </c>
      <c r="X19" s="272" t="str">
        <f t="shared" si="5"/>
        <v/>
      </c>
      <c r="Y19" s="258"/>
    </row>
    <row r="20" spans="1:25" ht="18" customHeight="1" x14ac:dyDescent="0.2">
      <c r="A20" s="139" t="s">
        <v>76</v>
      </c>
      <c r="B20" s="145">
        <v>11</v>
      </c>
      <c r="C20" s="146"/>
      <c r="D20" s="147"/>
      <c r="E20" s="178"/>
      <c r="F20" s="178"/>
      <c r="G20" s="178"/>
      <c r="H20" s="149"/>
      <c r="I20" s="255"/>
      <c r="J20" s="268" t="str">
        <f>IF(H20="","",IF(I20='換算レート表(レートチェック用)'!$C$8,VLOOKUP(D20,'換算レート表(レートチェック用)'!$B$9:$E$26,2,TRUE),IF(I20='換算レート表(レートチェック用)'!$D$8,VLOOKUP(D20,'換算レート表(レートチェック用)'!$B$9:$E$26,3,TRUE),IF(I20='換算レート表(レートチェック用)'!$E$8,VLOOKUP(D20,'換算レート表(レートチェック用)'!$B$9:$E$26,4,TRUE),IF(OR(I20="JPY",I20="円"),1,0)))))</f>
        <v/>
      </c>
      <c r="K20" s="253"/>
      <c r="L20" s="253"/>
      <c r="M20" s="280" t="str">
        <f>IF(K20="","",IF(L20='換算レート表(レートチェック用)'!$C$8,VLOOKUP(D20,'換算レート表(レートチェック用)'!$B$9:$E$26,2,TRUE),IF(L20='換算レート表(レートチェック用)'!$D$8,VLOOKUP(D20,'換算レート表(レートチェック用)'!$B$9:$E$26,3,TRUE),IF(L20='換算レート表(レートチェック用)'!$E$8,VLOOKUP(D20,'換算レート表(レートチェック用)'!$B$9:$E$26,4,TRUE),IF(OR(L20="JPY",L20="円"),1,0)))))</f>
        <v/>
      </c>
      <c r="N20" s="151"/>
      <c r="P20" s="274" t="str">
        <f t="shared" si="0"/>
        <v/>
      </c>
      <c r="Q20" s="257"/>
      <c r="R20" s="268" t="str">
        <f>IF(H20="","",IF(I20='換算レート表(レートチェック用)'!$C$8,VLOOKUP(D20,'換算レート表(レートチェック用)'!$B$9:$E$26,2,TRUE),IF(I20='換算レート表(レートチェック用)'!$D$8,VLOOKUP(D20,'換算レート表(レートチェック用)'!$B$9:$E$26,3,TRUE),IF(I20='換算レート表(レートチェック用)'!$E$8,VLOOKUP(D20,'換算レート表(レートチェック用)'!$B$9:$E$26,4,TRUE),IF(OR(I20="JPY",I20="円"),1,0)))))</f>
        <v/>
      </c>
      <c r="S20" s="269" t="str">
        <f t="shared" si="1"/>
        <v/>
      </c>
      <c r="T20" s="270" t="str">
        <f t="shared" si="2"/>
        <v/>
      </c>
      <c r="U20" s="268" t="str">
        <f>IF(K20="","",IF(L20='換算レート表(レートチェック用)'!$C$8,VLOOKUP(D20,'換算レート表(レートチェック用)'!$B$9:$E$26,2,TRUE),IF(L20='換算レート表(レートチェック用)'!$D$8,VLOOKUP(D20,'換算レート表(レートチェック用)'!$B$9:$E$26,3,TRUE),IF(L20='換算レート表(レートチェック用)'!$E$8,VLOOKUP(D20,'換算レート表(レートチェック用)'!$B$9:$E$26,4,TRUE),IF(OR(L20="JPY",L20="円"),1,0)))))</f>
        <v/>
      </c>
      <c r="V20" s="269" t="str">
        <f t="shared" si="3"/>
        <v/>
      </c>
      <c r="W20" s="271" t="str">
        <f t="shared" si="4"/>
        <v/>
      </c>
      <c r="X20" s="272" t="str">
        <f t="shared" si="5"/>
        <v/>
      </c>
      <c r="Y20" s="258"/>
    </row>
    <row r="21" spans="1:25" ht="18" customHeight="1" x14ac:dyDescent="0.2">
      <c r="A21" s="139" t="s">
        <v>76</v>
      </c>
      <c r="B21" s="145">
        <v>12</v>
      </c>
      <c r="C21" s="146"/>
      <c r="D21" s="147"/>
      <c r="E21" s="178"/>
      <c r="F21" s="178"/>
      <c r="G21" s="178"/>
      <c r="H21" s="149"/>
      <c r="I21" s="255"/>
      <c r="J21" s="268" t="str">
        <f>IF(H21="","",IF(I21='換算レート表(レートチェック用)'!$C$8,VLOOKUP(D21,'換算レート表(レートチェック用)'!$B$9:$E$26,2,TRUE),IF(I21='換算レート表(レートチェック用)'!$D$8,VLOOKUP(D21,'換算レート表(レートチェック用)'!$B$9:$E$26,3,TRUE),IF(I21='換算レート表(レートチェック用)'!$E$8,VLOOKUP(D21,'換算レート表(レートチェック用)'!$B$9:$E$26,4,TRUE),IF(OR(I21="JPY",I21="円"),1,0)))))</f>
        <v/>
      </c>
      <c r="K21" s="253"/>
      <c r="L21" s="253"/>
      <c r="M21" s="280" t="str">
        <f>IF(K21="","",IF(L21='換算レート表(レートチェック用)'!$C$8,VLOOKUP(D21,'換算レート表(レートチェック用)'!$B$9:$E$26,2,TRUE),IF(L21='換算レート表(レートチェック用)'!$D$8,VLOOKUP(D21,'換算レート表(レートチェック用)'!$B$9:$E$26,3,TRUE),IF(L21='換算レート表(レートチェック用)'!$E$8,VLOOKUP(D21,'換算レート表(レートチェック用)'!$B$9:$E$26,4,TRUE),IF(OR(L21="JPY",L21="円"),1,0)))))</f>
        <v/>
      </c>
      <c r="N21" s="151"/>
      <c r="P21" s="274" t="str">
        <f t="shared" si="0"/>
        <v/>
      </c>
      <c r="Q21" s="257"/>
      <c r="R21" s="268" t="str">
        <f>IF(H21="","",IF(I21='換算レート表(レートチェック用)'!$C$8,VLOOKUP(D21,'換算レート表(レートチェック用)'!$B$9:$E$26,2,TRUE),IF(I21='換算レート表(レートチェック用)'!$D$8,VLOOKUP(D21,'換算レート表(レートチェック用)'!$B$9:$E$26,3,TRUE),IF(I21='換算レート表(レートチェック用)'!$E$8,VLOOKUP(D21,'換算レート表(レートチェック用)'!$B$9:$E$26,4,TRUE),IF(OR(I21="JPY",I21="円"),1,0)))))</f>
        <v/>
      </c>
      <c r="S21" s="269" t="str">
        <f t="shared" si="1"/>
        <v/>
      </c>
      <c r="T21" s="270" t="str">
        <f t="shared" si="2"/>
        <v/>
      </c>
      <c r="U21" s="268" t="str">
        <f>IF(K21="","",IF(L21='換算レート表(レートチェック用)'!$C$8,VLOOKUP(D21,'換算レート表(レートチェック用)'!$B$9:$E$26,2,TRUE),IF(L21='換算レート表(レートチェック用)'!$D$8,VLOOKUP(D21,'換算レート表(レートチェック用)'!$B$9:$E$26,3,TRUE),IF(L21='換算レート表(レートチェック用)'!$E$8,VLOOKUP(D21,'換算レート表(レートチェック用)'!$B$9:$E$26,4,TRUE),IF(OR(L21="JPY",L21="円"),1,0)))))</f>
        <v/>
      </c>
      <c r="V21" s="269" t="str">
        <f t="shared" si="3"/>
        <v/>
      </c>
      <c r="W21" s="271" t="str">
        <f t="shared" si="4"/>
        <v/>
      </c>
      <c r="X21" s="272" t="str">
        <f t="shared" si="5"/>
        <v/>
      </c>
      <c r="Y21" s="258"/>
    </row>
    <row r="22" spans="1:25" ht="18" customHeight="1" x14ac:dyDescent="0.2">
      <c r="A22" s="139" t="s">
        <v>76</v>
      </c>
      <c r="B22" s="145">
        <v>13</v>
      </c>
      <c r="C22" s="146"/>
      <c r="D22" s="147"/>
      <c r="E22" s="178"/>
      <c r="F22" s="178"/>
      <c r="G22" s="178"/>
      <c r="H22" s="149"/>
      <c r="I22" s="255"/>
      <c r="J22" s="268" t="str">
        <f>IF(H22="","",IF(I22='換算レート表(レートチェック用)'!$C$8,VLOOKUP(D22,'換算レート表(レートチェック用)'!$B$9:$E$26,2,TRUE),IF(I22='換算レート表(レートチェック用)'!$D$8,VLOOKUP(D22,'換算レート表(レートチェック用)'!$B$9:$E$26,3,TRUE),IF(I22='換算レート表(レートチェック用)'!$E$8,VLOOKUP(D22,'換算レート表(レートチェック用)'!$B$9:$E$26,4,TRUE),IF(OR(I22="JPY",I22="円"),1,0)))))</f>
        <v/>
      </c>
      <c r="K22" s="253"/>
      <c r="L22" s="253"/>
      <c r="M22" s="280" t="str">
        <f>IF(K22="","",IF(L22='換算レート表(レートチェック用)'!$C$8,VLOOKUP(D22,'換算レート表(レートチェック用)'!$B$9:$E$26,2,TRUE),IF(L22='換算レート表(レートチェック用)'!$D$8,VLOOKUP(D22,'換算レート表(レートチェック用)'!$B$9:$E$26,3,TRUE),IF(L22='換算レート表(レートチェック用)'!$E$8,VLOOKUP(D22,'換算レート表(レートチェック用)'!$B$9:$E$26,4,TRUE),IF(OR(L22="JPY",L22="円"),1,0)))))</f>
        <v/>
      </c>
      <c r="N22" s="151"/>
      <c r="P22" s="274" t="str">
        <f t="shared" si="0"/>
        <v/>
      </c>
      <c r="Q22" s="257"/>
      <c r="R22" s="268" t="str">
        <f>IF(H22="","",IF(I22='換算レート表(レートチェック用)'!$C$8,VLOOKUP(D22,'換算レート表(レートチェック用)'!$B$9:$E$26,2,TRUE),IF(I22='換算レート表(レートチェック用)'!$D$8,VLOOKUP(D22,'換算レート表(レートチェック用)'!$B$9:$E$26,3,TRUE),IF(I22='換算レート表(レートチェック用)'!$E$8,VLOOKUP(D22,'換算レート表(レートチェック用)'!$B$9:$E$26,4,TRUE),IF(OR(I22="JPY",I22="円"),1,0)))))</f>
        <v/>
      </c>
      <c r="S22" s="269" t="str">
        <f t="shared" si="1"/>
        <v/>
      </c>
      <c r="T22" s="270" t="str">
        <f t="shared" si="2"/>
        <v/>
      </c>
      <c r="U22" s="268" t="str">
        <f>IF(K22="","",IF(L22='換算レート表(レートチェック用)'!$C$8,VLOOKUP(D22,'換算レート表(レートチェック用)'!$B$9:$E$26,2,TRUE),IF(L22='換算レート表(レートチェック用)'!$D$8,VLOOKUP(D22,'換算レート表(レートチェック用)'!$B$9:$E$26,3,TRUE),IF(L22='換算レート表(レートチェック用)'!$E$8,VLOOKUP(D22,'換算レート表(レートチェック用)'!$B$9:$E$26,4,TRUE),IF(OR(L22="JPY",L22="円"),1,0)))))</f>
        <v/>
      </c>
      <c r="V22" s="269" t="str">
        <f t="shared" si="3"/>
        <v/>
      </c>
      <c r="W22" s="271" t="str">
        <f t="shared" si="4"/>
        <v/>
      </c>
      <c r="X22" s="272" t="str">
        <f t="shared" si="5"/>
        <v/>
      </c>
      <c r="Y22" s="258"/>
    </row>
    <row r="23" spans="1:25" ht="18" customHeight="1" x14ac:dyDescent="0.2">
      <c r="A23" s="139" t="s">
        <v>76</v>
      </c>
      <c r="B23" s="145">
        <v>14</v>
      </c>
      <c r="C23" s="146"/>
      <c r="D23" s="147"/>
      <c r="E23" s="178"/>
      <c r="F23" s="178"/>
      <c r="G23" s="178"/>
      <c r="H23" s="149"/>
      <c r="I23" s="255"/>
      <c r="J23" s="268" t="str">
        <f>IF(H23="","",IF(I23='換算レート表(レートチェック用)'!$C$8,VLOOKUP(D23,'換算レート表(レートチェック用)'!$B$9:$E$26,2,TRUE),IF(I23='換算レート表(レートチェック用)'!$D$8,VLOOKUP(D23,'換算レート表(レートチェック用)'!$B$9:$E$26,3,TRUE),IF(I23='換算レート表(レートチェック用)'!$E$8,VLOOKUP(D23,'換算レート表(レートチェック用)'!$B$9:$E$26,4,TRUE),IF(OR(I23="JPY",I23="円"),1,0)))))</f>
        <v/>
      </c>
      <c r="K23" s="253"/>
      <c r="L23" s="253"/>
      <c r="M23" s="280" t="str">
        <f>IF(K23="","",IF(L23='換算レート表(レートチェック用)'!$C$8,VLOOKUP(D23,'換算レート表(レートチェック用)'!$B$9:$E$26,2,TRUE),IF(L23='換算レート表(レートチェック用)'!$D$8,VLOOKUP(D23,'換算レート表(レートチェック用)'!$B$9:$E$26,3,TRUE),IF(L23='換算レート表(レートチェック用)'!$E$8,VLOOKUP(D23,'換算レート表(レートチェック用)'!$B$9:$E$26,4,TRUE),IF(OR(L23="JPY",L23="円"),1,0)))))</f>
        <v/>
      </c>
      <c r="N23" s="151"/>
      <c r="P23" s="274" t="str">
        <f t="shared" si="0"/>
        <v/>
      </c>
      <c r="Q23" s="257"/>
      <c r="R23" s="268" t="str">
        <f>IF(H23="","",IF(I23='換算レート表(レートチェック用)'!$C$8,VLOOKUP(D23,'換算レート表(レートチェック用)'!$B$9:$E$26,2,TRUE),IF(I23='換算レート表(レートチェック用)'!$D$8,VLOOKUP(D23,'換算レート表(レートチェック用)'!$B$9:$E$26,3,TRUE),IF(I23='換算レート表(レートチェック用)'!$E$8,VLOOKUP(D23,'換算レート表(レートチェック用)'!$B$9:$E$26,4,TRUE),IF(OR(I23="JPY",I23="円"),1,0)))))</f>
        <v/>
      </c>
      <c r="S23" s="269" t="str">
        <f t="shared" si="1"/>
        <v/>
      </c>
      <c r="T23" s="270" t="str">
        <f t="shared" si="2"/>
        <v/>
      </c>
      <c r="U23" s="268" t="str">
        <f>IF(K23="","",IF(L23='換算レート表(レートチェック用)'!$C$8,VLOOKUP(D23,'換算レート表(レートチェック用)'!$B$9:$E$26,2,TRUE),IF(L23='換算レート表(レートチェック用)'!$D$8,VLOOKUP(D23,'換算レート表(レートチェック用)'!$B$9:$E$26,3,TRUE),IF(L23='換算レート表(レートチェック用)'!$E$8,VLOOKUP(D23,'換算レート表(レートチェック用)'!$B$9:$E$26,4,TRUE),IF(OR(L23="JPY",L23="円"),1,0)))))</f>
        <v/>
      </c>
      <c r="V23" s="269" t="str">
        <f t="shared" si="3"/>
        <v/>
      </c>
      <c r="W23" s="271" t="str">
        <f t="shared" si="4"/>
        <v/>
      </c>
      <c r="X23" s="272" t="str">
        <f t="shared" si="5"/>
        <v/>
      </c>
      <c r="Y23" s="258"/>
    </row>
    <row r="24" spans="1:25" ht="18" customHeight="1" x14ac:dyDescent="0.2">
      <c r="A24" s="139" t="s">
        <v>76</v>
      </c>
      <c r="B24" s="145">
        <v>15</v>
      </c>
      <c r="C24" s="146"/>
      <c r="D24" s="147"/>
      <c r="E24" s="178"/>
      <c r="F24" s="178"/>
      <c r="G24" s="178"/>
      <c r="H24" s="149"/>
      <c r="I24" s="255"/>
      <c r="J24" s="268" t="str">
        <f>IF(H24="","",IF(I24='換算レート表(レートチェック用)'!$C$8,VLOOKUP(D24,'換算レート表(レートチェック用)'!$B$9:$E$26,2,TRUE),IF(I24='換算レート表(レートチェック用)'!$D$8,VLOOKUP(D24,'換算レート表(レートチェック用)'!$B$9:$E$26,3,TRUE),IF(I24='換算レート表(レートチェック用)'!$E$8,VLOOKUP(D24,'換算レート表(レートチェック用)'!$B$9:$E$26,4,TRUE),IF(OR(I24="JPY",I24="円"),1,0)))))</f>
        <v/>
      </c>
      <c r="K24" s="253"/>
      <c r="L24" s="253"/>
      <c r="M24" s="280" t="str">
        <f>IF(K24="","",IF(L24='換算レート表(レートチェック用)'!$C$8,VLOOKUP(D24,'換算レート表(レートチェック用)'!$B$9:$E$26,2,TRUE),IF(L24='換算レート表(レートチェック用)'!$D$8,VLOOKUP(D24,'換算レート表(レートチェック用)'!$B$9:$E$26,3,TRUE),IF(L24='換算レート表(レートチェック用)'!$E$8,VLOOKUP(D24,'換算レート表(レートチェック用)'!$B$9:$E$26,4,TRUE),IF(OR(L24="JPY",L24="円"),1,0)))))</f>
        <v/>
      </c>
      <c r="N24" s="151"/>
      <c r="P24" s="274" t="str">
        <f t="shared" si="0"/>
        <v/>
      </c>
      <c r="Q24" s="257"/>
      <c r="R24" s="268" t="str">
        <f>IF(H24="","",IF(I24='換算レート表(レートチェック用)'!$C$8,VLOOKUP(D24,'換算レート表(レートチェック用)'!$B$9:$E$26,2,TRUE),IF(I24='換算レート表(レートチェック用)'!$D$8,VLOOKUP(D24,'換算レート表(レートチェック用)'!$B$9:$E$26,3,TRUE),IF(I24='換算レート表(レートチェック用)'!$E$8,VLOOKUP(D24,'換算レート表(レートチェック用)'!$B$9:$E$26,4,TRUE),IF(OR(I24="JPY",I24="円"),1,0)))))</f>
        <v/>
      </c>
      <c r="S24" s="269" t="str">
        <f t="shared" si="1"/>
        <v/>
      </c>
      <c r="T24" s="270" t="str">
        <f t="shared" si="2"/>
        <v/>
      </c>
      <c r="U24" s="268" t="str">
        <f>IF(K24="","",IF(L24='換算レート表(レートチェック用)'!$C$8,VLOOKUP(D24,'換算レート表(レートチェック用)'!$B$9:$E$26,2,TRUE),IF(L24='換算レート表(レートチェック用)'!$D$8,VLOOKUP(D24,'換算レート表(レートチェック用)'!$B$9:$E$26,3,TRUE),IF(L24='換算レート表(レートチェック用)'!$E$8,VLOOKUP(D24,'換算レート表(レートチェック用)'!$B$9:$E$26,4,TRUE),IF(OR(L24="JPY",L24="円"),1,0)))))</f>
        <v/>
      </c>
      <c r="V24" s="269" t="str">
        <f t="shared" si="3"/>
        <v/>
      </c>
      <c r="W24" s="271" t="str">
        <f t="shared" si="4"/>
        <v/>
      </c>
      <c r="X24" s="272" t="str">
        <f t="shared" si="5"/>
        <v/>
      </c>
      <c r="Y24" s="258"/>
    </row>
    <row r="25" spans="1:25" ht="18" customHeight="1" x14ac:dyDescent="0.2">
      <c r="A25" s="139" t="s">
        <v>76</v>
      </c>
      <c r="B25" s="145">
        <v>16</v>
      </c>
      <c r="C25" s="146"/>
      <c r="D25" s="147"/>
      <c r="E25" s="178"/>
      <c r="F25" s="178"/>
      <c r="G25" s="178"/>
      <c r="H25" s="149"/>
      <c r="I25" s="255"/>
      <c r="J25" s="268" t="str">
        <f>IF(H25="","",IF(I25='換算レート表(レートチェック用)'!$C$8,VLOOKUP(D25,'換算レート表(レートチェック用)'!$B$9:$E$26,2,TRUE),IF(I25='換算レート表(レートチェック用)'!$D$8,VLOOKUP(D25,'換算レート表(レートチェック用)'!$B$9:$E$26,3,TRUE),IF(I25='換算レート表(レートチェック用)'!$E$8,VLOOKUP(D25,'換算レート表(レートチェック用)'!$B$9:$E$26,4,TRUE),IF(OR(I25="JPY",I25="円"),1,0)))))</f>
        <v/>
      </c>
      <c r="K25" s="253"/>
      <c r="L25" s="253"/>
      <c r="M25" s="280" t="str">
        <f>IF(K25="","",IF(L25='換算レート表(レートチェック用)'!$C$8,VLOOKUP(D25,'換算レート表(レートチェック用)'!$B$9:$E$26,2,TRUE),IF(L25='換算レート表(レートチェック用)'!$D$8,VLOOKUP(D25,'換算レート表(レートチェック用)'!$B$9:$E$26,3,TRUE),IF(L25='換算レート表(レートチェック用)'!$E$8,VLOOKUP(D25,'換算レート表(レートチェック用)'!$B$9:$E$26,4,TRUE),IF(OR(L25="JPY",L25="円"),1,0)))))</f>
        <v/>
      </c>
      <c r="N25" s="151"/>
      <c r="P25" s="274" t="str">
        <f t="shared" si="0"/>
        <v/>
      </c>
      <c r="Q25" s="257"/>
      <c r="R25" s="268" t="str">
        <f>IF(H25="","",IF(I25='換算レート表(レートチェック用)'!$C$8,VLOOKUP(D25,'換算レート表(レートチェック用)'!$B$9:$E$26,2,TRUE),IF(I25='換算レート表(レートチェック用)'!$D$8,VLOOKUP(D25,'換算レート表(レートチェック用)'!$B$9:$E$26,3,TRUE),IF(I25='換算レート表(レートチェック用)'!$E$8,VLOOKUP(D25,'換算レート表(レートチェック用)'!$B$9:$E$26,4,TRUE),IF(OR(I25="JPY",I25="円"),1,0)))))</f>
        <v/>
      </c>
      <c r="S25" s="269" t="str">
        <f t="shared" si="1"/>
        <v/>
      </c>
      <c r="T25" s="270" t="str">
        <f t="shared" si="2"/>
        <v/>
      </c>
      <c r="U25" s="268" t="str">
        <f>IF(K25="","",IF(L25='換算レート表(レートチェック用)'!$C$8,VLOOKUP(D25,'換算レート表(レートチェック用)'!$B$9:$E$26,2,TRUE),IF(L25='換算レート表(レートチェック用)'!$D$8,VLOOKUP(D25,'換算レート表(レートチェック用)'!$B$9:$E$26,3,TRUE),IF(L25='換算レート表(レートチェック用)'!$E$8,VLOOKUP(D25,'換算レート表(レートチェック用)'!$B$9:$E$26,4,TRUE),IF(OR(L25="JPY",L25="円"),1,0)))))</f>
        <v/>
      </c>
      <c r="V25" s="269" t="str">
        <f t="shared" si="3"/>
        <v/>
      </c>
      <c r="W25" s="271" t="str">
        <f t="shared" si="4"/>
        <v/>
      </c>
      <c r="X25" s="272" t="str">
        <f t="shared" si="5"/>
        <v/>
      </c>
      <c r="Y25" s="258"/>
    </row>
    <row r="26" spans="1:25" ht="18" customHeight="1" x14ac:dyDescent="0.2">
      <c r="A26" s="139" t="s">
        <v>76</v>
      </c>
      <c r="B26" s="145">
        <v>17</v>
      </c>
      <c r="C26" s="146"/>
      <c r="D26" s="147"/>
      <c r="E26" s="178"/>
      <c r="F26" s="178"/>
      <c r="G26" s="178"/>
      <c r="H26" s="149"/>
      <c r="I26" s="255"/>
      <c r="J26" s="268" t="str">
        <f>IF(H26="","",IF(I26='換算レート表(レートチェック用)'!$C$8,VLOOKUP(D26,'換算レート表(レートチェック用)'!$B$9:$E$26,2,TRUE),IF(I26='換算レート表(レートチェック用)'!$D$8,VLOOKUP(D26,'換算レート表(レートチェック用)'!$B$9:$E$26,3,TRUE),IF(I26='換算レート表(レートチェック用)'!$E$8,VLOOKUP(D26,'換算レート表(レートチェック用)'!$B$9:$E$26,4,TRUE),IF(OR(I26="JPY",I26="円"),1,0)))))</f>
        <v/>
      </c>
      <c r="K26" s="253"/>
      <c r="L26" s="253"/>
      <c r="M26" s="280" t="str">
        <f>IF(K26="","",IF(L26='換算レート表(レートチェック用)'!$C$8,VLOOKUP(D26,'換算レート表(レートチェック用)'!$B$9:$E$26,2,TRUE),IF(L26='換算レート表(レートチェック用)'!$D$8,VLOOKUP(D26,'換算レート表(レートチェック用)'!$B$9:$E$26,3,TRUE),IF(L26='換算レート表(レートチェック用)'!$E$8,VLOOKUP(D26,'換算レート表(レートチェック用)'!$B$9:$E$26,4,TRUE),IF(OR(L26="JPY",L26="円"),1,0)))))</f>
        <v/>
      </c>
      <c r="N26" s="151"/>
      <c r="P26" s="274" t="str">
        <f t="shared" si="0"/>
        <v/>
      </c>
      <c r="Q26" s="257"/>
      <c r="R26" s="268" t="str">
        <f>IF(H26="","",IF(I26='換算レート表(レートチェック用)'!$C$8,VLOOKUP(D26,'換算レート表(レートチェック用)'!$B$9:$E$26,2,TRUE),IF(I26='換算レート表(レートチェック用)'!$D$8,VLOOKUP(D26,'換算レート表(レートチェック用)'!$B$9:$E$26,3,TRUE),IF(I26='換算レート表(レートチェック用)'!$E$8,VLOOKUP(D26,'換算レート表(レートチェック用)'!$B$9:$E$26,4,TRUE),IF(OR(I26="JPY",I26="円"),1,0)))))</f>
        <v/>
      </c>
      <c r="S26" s="269" t="str">
        <f t="shared" si="1"/>
        <v/>
      </c>
      <c r="T26" s="270" t="str">
        <f t="shared" si="2"/>
        <v/>
      </c>
      <c r="U26" s="268" t="str">
        <f>IF(K26="","",IF(L26='換算レート表(レートチェック用)'!$C$8,VLOOKUP(D26,'換算レート表(レートチェック用)'!$B$9:$E$26,2,TRUE),IF(L26='換算レート表(レートチェック用)'!$D$8,VLOOKUP(D26,'換算レート表(レートチェック用)'!$B$9:$E$26,3,TRUE),IF(L26='換算レート表(レートチェック用)'!$E$8,VLOOKUP(D26,'換算レート表(レートチェック用)'!$B$9:$E$26,4,TRUE),IF(OR(L26="JPY",L26="円"),1,0)))))</f>
        <v/>
      </c>
      <c r="V26" s="269" t="str">
        <f t="shared" si="3"/>
        <v/>
      </c>
      <c r="W26" s="271" t="str">
        <f t="shared" si="4"/>
        <v/>
      </c>
      <c r="X26" s="272" t="str">
        <f t="shared" si="5"/>
        <v/>
      </c>
      <c r="Y26" s="258"/>
    </row>
    <row r="27" spans="1:25" ht="18" customHeight="1" x14ac:dyDescent="0.2">
      <c r="A27" s="139" t="s">
        <v>76</v>
      </c>
      <c r="B27" s="145">
        <v>18</v>
      </c>
      <c r="C27" s="146"/>
      <c r="D27" s="147"/>
      <c r="E27" s="178"/>
      <c r="F27" s="178"/>
      <c r="G27" s="178"/>
      <c r="H27" s="149"/>
      <c r="I27" s="255"/>
      <c r="J27" s="268" t="str">
        <f>IF(H27="","",IF(I27='換算レート表(レートチェック用)'!$C$8,VLOOKUP(D27,'換算レート表(レートチェック用)'!$B$9:$E$26,2,TRUE),IF(I27='換算レート表(レートチェック用)'!$D$8,VLOOKUP(D27,'換算レート表(レートチェック用)'!$B$9:$E$26,3,TRUE),IF(I27='換算レート表(レートチェック用)'!$E$8,VLOOKUP(D27,'換算レート表(レートチェック用)'!$B$9:$E$26,4,TRUE),IF(OR(I27="JPY",I27="円"),1,0)))))</f>
        <v/>
      </c>
      <c r="K27" s="253"/>
      <c r="L27" s="253"/>
      <c r="M27" s="280" t="str">
        <f>IF(K27="","",IF(L27='換算レート表(レートチェック用)'!$C$8,VLOOKUP(D27,'換算レート表(レートチェック用)'!$B$9:$E$26,2,TRUE),IF(L27='換算レート表(レートチェック用)'!$D$8,VLOOKUP(D27,'換算レート表(レートチェック用)'!$B$9:$E$26,3,TRUE),IF(L27='換算レート表(レートチェック用)'!$E$8,VLOOKUP(D27,'換算レート表(レートチェック用)'!$B$9:$E$26,4,TRUE),IF(OR(L27="JPY",L27="円"),1,0)))))</f>
        <v/>
      </c>
      <c r="N27" s="151"/>
      <c r="P27" s="274" t="str">
        <f t="shared" si="0"/>
        <v/>
      </c>
      <c r="Q27" s="257"/>
      <c r="R27" s="268" t="str">
        <f>IF(H27="","",IF(I27='換算レート表(レートチェック用)'!$C$8,VLOOKUP(D27,'換算レート表(レートチェック用)'!$B$9:$E$26,2,TRUE),IF(I27='換算レート表(レートチェック用)'!$D$8,VLOOKUP(D27,'換算レート表(レートチェック用)'!$B$9:$E$26,3,TRUE),IF(I27='換算レート表(レートチェック用)'!$E$8,VLOOKUP(D27,'換算レート表(レートチェック用)'!$B$9:$E$26,4,TRUE),IF(OR(I27="JPY",I27="円"),1,0)))))</f>
        <v/>
      </c>
      <c r="S27" s="269" t="str">
        <f t="shared" si="1"/>
        <v/>
      </c>
      <c r="T27" s="270" t="str">
        <f t="shared" si="2"/>
        <v/>
      </c>
      <c r="U27" s="268" t="str">
        <f>IF(K27="","",IF(L27='換算レート表(レートチェック用)'!$C$8,VLOOKUP(D27,'換算レート表(レートチェック用)'!$B$9:$E$26,2,TRUE),IF(L27='換算レート表(レートチェック用)'!$D$8,VLOOKUP(D27,'換算レート表(レートチェック用)'!$B$9:$E$26,3,TRUE),IF(L27='換算レート表(レートチェック用)'!$E$8,VLOOKUP(D27,'換算レート表(レートチェック用)'!$B$9:$E$26,4,TRUE),IF(OR(L27="JPY",L27="円"),1,0)))))</f>
        <v/>
      </c>
      <c r="V27" s="269" t="str">
        <f t="shared" si="3"/>
        <v/>
      </c>
      <c r="W27" s="271" t="str">
        <f t="shared" si="4"/>
        <v/>
      </c>
      <c r="X27" s="272" t="str">
        <f t="shared" si="5"/>
        <v/>
      </c>
      <c r="Y27" s="258"/>
    </row>
    <row r="28" spans="1:25" ht="18" customHeight="1" x14ac:dyDescent="0.2">
      <c r="A28" s="139" t="s">
        <v>76</v>
      </c>
      <c r="B28" s="145">
        <v>19</v>
      </c>
      <c r="C28" s="146"/>
      <c r="D28" s="147"/>
      <c r="E28" s="178"/>
      <c r="F28" s="178"/>
      <c r="G28" s="178"/>
      <c r="H28" s="149"/>
      <c r="I28" s="255"/>
      <c r="J28" s="268" t="str">
        <f>IF(H28="","",IF(I28='換算レート表(レートチェック用)'!$C$8,VLOOKUP(D28,'換算レート表(レートチェック用)'!$B$9:$E$26,2,TRUE),IF(I28='換算レート表(レートチェック用)'!$D$8,VLOOKUP(D28,'換算レート表(レートチェック用)'!$B$9:$E$26,3,TRUE),IF(I28='換算レート表(レートチェック用)'!$E$8,VLOOKUP(D28,'換算レート表(レートチェック用)'!$B$9:$E$26,4,TRUE),IF(OR(I28="JPY",I28="円"),1,0)))))</f>
        <v/>
      </c>
      <c r="K28" s="253"/>
      <c r="L28" s="253"/>
      <c r="M28" s="280" t="str">
        <f>IF(K28="","",IF(L28='換算レート表(レートチェック用)'!$C$8,VLOOKUP(D28,'換算レート表(レートチェック用)'!$B$9:$E$26,2,TRUE),IF(L28='換算レート表(レートチェック用)'!$D$8,VLOOKUP(D28,'換算レート表(レートチェック用)'!$B$9:$E$26,3,TRUE),IF(L28='換算レート表(レートチェック用)'!$E$8,VLOOKUP(D28,'換算レート表(レートチェック用)'!$B$9:$E$26,4,TRUE),IF(OR(L28="JPY",L28="円"),1,0)))))</f>
        <v/>
      </c>
      <c r="N28" s="151"/>
      <c r="P28" s="274" t="str">
        <f t="shared" si="0"/>
        <v/>
      </c>
      <c r="Q28" s="257"/>
      <c r="R28" s="268" t="str">
        <f>IF(H28="","",IF(I28='換算レート表(レートチェック用)'!$C$8,VLOOKUP(D28,'換算レート表(レートチェック用)'!$B$9:$E$26,2,TRUE),IF(I28='換算レート表(レートチェック用)'!$D$8,VLOOKUP(D28,'換算レート表(レートチェック用)'!$B$9:$E$26,3,TRUE),IF(I28='換算レート表(レートチェック用)'!$E$8,VLOOKUP(D28,'換算レート表(レートチェック用)'!$B$9:$E$26,4,TRUE),IF(OR(I28="JPY",I28="円"),1,0)))))</f>
        <v/>
      </c>
      <c r="S28" s="269" t="str">
        <f t="shared" si="1"/>
        <v/>
      </c>
      <c r="T28" s="270" t="str">
        <f t="shared" si="2"/>
        <v/>
      </c>
      <c r="U28" s="268" t="str">
        <f>IF(K28="","",IF(L28='換算レート表(レートチェック用)'!$C$8,VLOOKUP(D28,'換算レート表(レートチェック用)'!$B$9:$E$26,2,TRUE),IF(L28='換算レート表(レートチェック用)'!$D$8,VLOOKUP(D28,'換算レート表(レートチェック用)'!$B$9:$E$26,3,TRUE),IF(L28='換算レート表(レートチェック用)'!$E$8,VLOOKUP(D28,'換算レート表(レートチェック用)'!$B$9:$E$26,4,TRUE),IF(OR(L28="JPY",L28="円"),1,0)))))</f>
        <v/>
      </c>
      <c r="V28" s="269" t="str">
        <f t="shared" si="3"/>
        <v/>
      </c>
      <c r="W28" s="271" t="str">
        <f t="shared" si="4"/>
        <v/>
      </c>
      <c r="X28" s="272" t="str">
        <f t="shared" si="5"/>
        <v/>
      </c>
      <c r="Y28" s="258"/>
    </row>
    <row r="29" spans="1:25" ht="18" customHeight="1" x14ac:dyDescent="0.2">
      <c r="A29" s="139" t="s">
        <v>76</v>
      </c>
      <c r="B29" s="145">
        <v>20</v>
      </c>
      <c r="C29" s="146"/>
      <c r="D29" s="233">
        <v>44953</v>
      </c>
      <c r="E29" s="142"/>
      <c r="F29" s="264"/>
      <c r="G29" s="267"/>
      <c r="H29" s="264">
        <v>500</v>
      </c>
      <c r="I29" s="267" t="s">
        <v>269</v>
      </c>
      <c r="J29" s="268">
        <f>IF(H29="","",IF(I29='換算レート表(レートチェック用)'!$C$8,VLOOKUP(D29,'換算レート表(レートチェック用)'!$B$9:$E$26,2,TRUE),IF(I29='換算レート表(レートチェック用)'!$D$8,VLOOKUP(D29,'換算レート表(レートチェック用)'!$B$9:$E$26,3,TRUE),IF(I29='換算レート表(レートチェック用)'!$E$8,VLOOKUP(D29,'換算レート表(レートチェック用)'!$B$9:$E$26,4,TRUE),IF(OR(I29="JPY",I29="円"),1,0)))))</f>
        <v>620.91999999999996</v>
      </c>
      <c r="K29" s="254">
        <f>ROUNDDOWN(H29/J29,2)</f>
        <v>0.8</v>
      </c>
      <c r="L29" s="252" t="s">
        <v>256</v>
      </c>
      <c r="M29" s="280">
        <f>IF(K29="","",IF(L29='換算レート表(レートチェック用)'!$C$8,VLOOKUP(D29,'換算レート表(レートチェック用)'!$B$9:$E$26,2,TRUE),IF(L29='換算レート表(レートチェック用)'!$D$8,VLOOKUP(D29,'換算レート表(レートチェック用)'!$B$9:$E$26,3,TRUE),IF(L29='換算レート表(レートチェック用)'!$E$8,VLOOKUP(D29,'換算レート表(レートチェック用)'!$B$9:$E$26,4,TRUE),IF(OR(L29="JPY",L29="円"),1,0)))))</f>
        <v>130.72999999999999</v>
      </c>
      <c r="N29" s="265">
        <f>ROUNDDOWN(K29*M29,0)</f>
        <v>104</v>
      </c>
      <c r="P29" s="274" t="str">
        <f t="shared" ref="P29" si="6">IF(D29="","",IF(AND($Q$6&lt;=D29,$Q$7&gt;=D29),"○","×"))</f>
        <v>○</v>
      </c>
      <c r="Q29" s="257"/>
      <c r="R29" s="268">
        <f>IF(H29="","",IF(I29='換算レート表(レートチェック用)'!$C$8,VLOOKUP(D29,'換算レート表(レートチェック用)'!$B$9:$E$26,2,TRUE),IF(I29='換算レート表(レートチェック用)'!$D$8,VLOOKUP(D29,'換算レート表(レートチェック用)'!$B$9:$E$26,3,TRUE),IF(I29='換算レート表(レートチェック用)'!$E$8,VLOOKUP(D29,'換算レート表(レートチェック用)'!$B$9:$E$26,4,TRUE),IF(OR(I29="JPY",I29="円"),1,0)))))</f>
        <v>620.91999999999996</v>
      </c>
      <c r="S29" s="269" t="str">
        <f t="shared" ref="S29" si="7">IF(H29="","",IF(J29=R29,"〇","×"))</f>
        <v>〇</v>
      </c>
      <c r="T29" s="270">
        <f t="shared" ref="T29" si="8">IF(K29="","",ROUNDDOWN(H29/R29,2))</f>
        <v>0.8</v>
      </c>
      <c r="U29" s="268">
        <f>IF(K29="","",IF(L29='換算レート表(レートチェック用)'!$C$8,VLOOKUP(D29,'換算レート表(レートチェック用)'!$B$9:$E$26,2,TRUE),IF(L29='換算レート表(レートチェック用)'!$D$8,VLOOKUP(D29,'換算レート表(レートチェック用)'!$B$9:$E$26,3,TRUE),IF(L29='換算レート表(レートチェック用)'!$E$8,VLOOKUP(D29,'換算レート表(レートチェック用)'!$B$9:$E$26,4,TRUE),IF(OR(L29="JPY",L29="円"),1,0)))))</f>
        <v>130.72999999999999</v>
      </c>
      <c r="V29" s="269" t="str">
        <f t="shared" ref="V29" si="9">IF(K29="","",IF(M29=U29,"〇","×"))</f>
        <v>〇</v>
      </c>
      <c r="W29" s="271">
        <f t="shared" ref="W29" si="10">IF(H29="","",IF(K29="",ROUNDDOWN(H29*R29,0),ROUNDDOWN(T29*U29,0)))</f>
        <v>104</v>
      </c>
      <c r="X29" s="272">
        <f t="shared" ref="X29" si="11">IF(H29="","",N29-W29)</f>
        <v>0</v>
      </c>
      <c r="Y29" s="258"/>
    </row>
    <row r="30" spans="1:25" ht="18" customHeight="1" thickBot="1" x14ac:dyDescent="0.25">
      <c r="A30" s="336" t="s">
        <v>111</v>
      </c>
      <c r="B30" s="337"/>
      <c r="C30" s="337"/>
      <c r="D30" s="337"/>
      <c r="E30" s="337"/>
      <c r="F30" s="337"/>
      <c r="G30" s="337"/>
      <c r="H30" s="337"/>
      <c r="I30" s="337"/>
      <c r="J30" s="337"/>
      <c r="K30" s="337"/>
      <c r="L30" s="337"/>
      <c r="M30" s="337"/>
      <c r="N30" s="160">
        <f>SUM(N10:N29)</f>
        <v>208</v>
      </c>
      <c r="P30" s="127"/>
    </row>
    <row r="31" spans="1:25" ht="18" customHeight="1" thickTop="1" x14ac:dyDescent="0.2">
      <c r="A31" s="180"/>
      <c r="B31" s="181"/>
      <c r="C31" s="181"/>
      <c r="D31" s="181"/>
      <c r="E31" s="181"/>
      <c r="F31" s="181"/>
      <c r="G31" s="181"/>
      <c r="H31" s="181"/>
      <c r="I31" s="181"/>
      <c r="J31" s="181"/>
      <c r="K31" s="181"/>
      <c r="L31" s="181"/>
      <c r="M31" s="181"/>
      <c r="N31" s="182"/>
      <c r="P31" s="127"/>
    </row>
    <row r="32" spans="1:25" ht="18" customHeight="1" x14ac:dyDescent="0.2">
      <c r="A32" s="156" t="s">
        <v>45</v>
      </c>
      <c r="B32" s="176" t="s">
        <v>59</v>
      </c>
      <c r="C32" s="157"/>
      <c r="D32" s="157"/>
      <c r="E32" s="157"/>
      <c r="F32" s="157"/>
      <c r="G32" s="157"/>
      <c r="H32" s="158"/>
      <c r="I32" s="158"/>
      <c r="J32" s="158"/>
      <c r="K32" s="158"/>
      <c r="L32" s="158"/>
      <c r="M32" s="158"/>
      <c r="N32" s="159"/>
      <c r="O32" s="138"/>
      <c r="P32" s="127"/>
      <c r="Q32" s="127"/>
      <c r="R32" s="127"/>
      <c r="S32" s="127"/>
      <c r="T32" s="127"/>
      <c r="U32" s="127"/>
      <c r="V32" s="127"/>
      <c r="W32" s="127"/>
      <c r="X32" s="127"/>
      <c r="Y32" s="127"/>
    </row>
    <row r="33" spans="1:25" ht="18" customHeight="1" x14ac:dyDescent="0.2">
      <c r="A33" s="355" t="s">
        <v>9</v>
      </c>
      <c r="B33" s="354" t="s">
        <v>0</v>
      </c>
      <c r="C33" s="354" t="s">
        <v>1</v>
      </c>
      <c r="D33" s="354" t="s">
        <v>5</v>
      </c>
      <c r="E33" s="360" t="s">
        <v>2</v>
      </c>
      <c r="F33" s="360"/>
      <c r="G33" s="360"/>
      <c r="H33" s="353" t="s">
        <v>19</v>
      </c>
      <c r="I33" s="344" t="s">
        <v>271</v>
      </c>
      <c r="J33" s="356" t="s">
        <v>258</v>
      </c>
      <c r="K33" s="358" t="s">
        <v>19</v>
      </c>
      <c r="L33" s="348" t="s">
        <v>257</v>
      </c>
      <c r="M33" s="350" t="s">
        <v>259</v>
      </c>
      <c r="N33" s="352" t="s">
        <v>46</v>
      </c>
      <c r="O33" s="144"/>
      <c r="P33" s="346" t="s">
        <v>249</v>
      </c>
      <c r="Q33" s="348" t="s">
        <v>250</v>
      </c>
      <c r="R33" s="350" t="s">
        <v>258</v>
      </c>
      <c r="S33" s="344" t="s">
        <v>260</v>
      </c>
      <c r="T33" s="344" t="s">
        <v>262</v>
      </c>
      <c r="U33" s="344" t="s">
        <v>259</v>
      </c>
      <c r="V33" s="344" t="s">
        <v>260</v>
      </c>
      <c r="W33" s="344" t="s">
        <v>263</v>
      </c>
      <c r="X33" s="344" t="s">
        <v>264</v>
      </c>
      <c r="Y33" s="342" t="s">
        <v>250</v>
      </c>
    </row>
    <row r="34" spans="1:25" ht="36" customHeight="1" x14ac:dyDescent="0.2">
      <c r="A34" s="355"/>
      <c r="B34" s="354"/>
      <c r="C34" s="354"/>
      <c r="D34" s="354"/>
      <c r="E34" s="183" t="s">
        <v>82</v>
      </c>
      <c r="F34" s="183" t="s">
        <v>83</v>
      </c>
      <c r="G34" s="135" t="s">
        <v>86</v>
      </c>
      <c r="H34" s="353"/>
      <c r="I34" s="345"/>
      <c r="J34" s="357"/>
      <c r="K34" s="359"/>
      <c r="L34" s="349"/>
      <c r="M34" s="351"/>
      <c r="N34" s="352"/>
      <c r="O34" s="144"/>
      <c r="P34" s="347"/>
      <c r="Q34" s="349"/>
      <c r="R34" s="351"/>
      <c r="S34" s="345"/>
      <c r="T34" s="345"/>
      <c r="U34" s="345"/>
      <c r="V34" s="345"/>
      <c r="W34" s="345"/>
      <c r="X34" s="345"/>
      <c r="Y34" s="343"/>
    </row>
    <row r="35" spans="1:25" ht="18" customHeight="1" x14ac:dyDescent="0.2">
      <c r="A35" s="139" t="s">
        <v>10</v>
      </c>
      <c r="B35" s="140">
        <v>1</v>
      </c>
      <c r="C35" s="141"/>
      <c r="D35" s="233">
        <v>44953</v>
      </c>
      <c r="E35" s="142"/>
      <c r="F35" s="264"/>
      <c r="G35" s="267"/>
      <c r="H35" s="264">
        <v>500</v>
      </c>
      <c r="I35" s="267" t="s">
        <v>269</v>
      </c>
      <c r="J35" s="268">
        <f>IF(H35="","",IF(I35='換算レート表(レートチェック用)'!$C$8,VLOOKUP(D35,'換算レート表(レートチェック用)'!$B$9:$E$26,2,TRUE),IF(I35='換算レート表(レートチェック用)'!$D$8,VLOOKUP(D35,'換算レート表(レートチェック用)'!$B$9:$E$26,3,TRUE),IF(I35='換算レート表(レートチェック用)'!$E$8,VLOOKUP(D35,'換算レート表(レートチェック用)'!$B$9:$E$26,4,TRUE),IF(OR(I35="JPY",I35="円"),1,0)))))</f>
        <v>620.91999999999996</v>
      </c>
      <c r="K35" s="254">
        <f>ROUNDDOWN(H35/J35,2)</f>
        <v>0.8</v>
      </c>
      <c r="L35" s="252" t="s">
        <v>256</v>
      </c>
      <c r="M35" s="268">
        <f>IF(K35="","",IF(L35='換算レート表(レートチェック用)'!$C$8,VLOOKUP(D35,'換算レート表(レートチェック用)'!$B$9:$E$26,2,TRUE),IF(L35='換算レート表(レートチェック用)'!$D$8,VLOOKUP(D35,'換算レート表(レートチェック用)'!$B$9:$E$26,3,TRUE),IF(L35='換算レート表(レートチェック用)'!$E$8,VLOOKUP(D35,'換算レート表(レートチェック用)'!$B$9:$E$26,4,TRUE),IF(OR(L35="JPY",L35="円"),1,0)))))</f>
        <v>130.72999999999999</v>
      </c>
      <c r="N35" s="265">
        <f>ROUNDDOWN(K35*M35,0)</f>
        <v>104</v>
      </c>
      <c r="O35" s="144"/>
      <c r="P35" s="274" t="str">
        <f t="shared" ref="P35:P54" si="12">IF(D35="","",IF(AND($Q$6&lt;=D35,$Q$7&gt;=D35),"○","×"))</f>
        <v>○</v>
      </c>
      <c r="Q35" s="257"/>
      <c r="R35" s="268">
        <f>IF(H35="","",IF(I35='換算レート表(レートチェック用)'!$C$8,VLOOKUP(D35,'換算レート表(レートチェック用)'!$B$9:$E$26,2,TRUE),IF(I35='換算レート表(レートチェック用)'!$D$8,VLOOKUP(D35,'換算レート表(レートチェック用)'!$B$9:$E$26,3,TRUE),IF(I35='換算レート表(レートチェック用)'!$E$8,VLOOKUP(D35,'換算レート表(レートチェック用)'!$B$9:$E$26,4,TRUE),IF(OR(I35="JPY",I35="円"),1,0)))))</f>
        <v>620.91999999999996</v>
      </c>
      <c r="S35" s="269" t="str">
        <f t="shared" ref="S35:S54" si="13">IF(H35="","",IF(J35=R35,"〇","×"))</f>
        <v>〇</v>
      </c>
      <c r="T35" s="270">
        <f t="shared" ref="T35:T54" si="14">IF(K35="","",ROUNDDOWN(H35/R35,2))</f>
        <v>0.8</v>
      </c>
      <c r="U35" s="268">
        <f>IF(K35="","",IF(L35='換算レート表(レートチェック用)'!$C$8,VLOOKUP(D35,'換算レート表(レートチェック用)'!$B$9:$E$26,2,TRUE),IF(L35='換算レート表(レートチェック用)'!$D$8,VLOOKUP(D35,'換算レート表(レートチェック用)'!$B$9:$E$26,3,TRUE),IF(L35='換算レート表(レートチェック用)'!$E$8,VLOOKUP(D35,'換算レート表(レートチェック用)'!$B$9:$E$26,4,TRUE),IF(OR(L35="JPY",L35="円"),1,0)))))</f>
        <v>130.72999999999999</v>
      </c>
      <c r="V35" s="269" t="str">
        <f t="shared" ref="V35:V54" si="15">IF(K35="","",IF(M35=U35,"〇","×"))</f>
        <v>〇</v>
      </c>
      <c r="W35" s="271">
        <f t="shared" ref="W35:W54" si="16">IF(H35="","",IF(K35="",ROUNDDOWN(H35*R35,0),ROUNDDOWN(T35*U35,0)))</f>
        <v>104</v>
      </c>
      <c r="X35" s="272">
        <f t="shared" ref="X35:X54" si="17">IF(H35="","",N35-W35)</f>
        <v>0</v>
      </c>
      <c r="Y35" s="258"/>
    </row>
    <row r="36" spans="1:25" ht="18" customHeight="1" x14ac:dyDescent="0.2">
      <c r="A36" s="139" t="s">
        <v>10</v>
      </c>
      <c r="B36" s="145">
        <v>2</v>
      </c>
      <c r="C36" s="146"/>
      <c r="D36" s="147"/>
      <c r="E36" s="146"/>
      <c r="F36" s="146"/>
      <c r="G36" s="146"/>
      <c r="H36" s="149"/>
      <c r="I36" s="149"/>
      <c r="J36" s="268" t="str">
        <f>IF(H36="","",IF(I36='換算レート表(レートチェック用)'!$C$8,VLOOKUP(D36,'換算レート表(レートチェック用)'!$B$9:$E$26,2,TRUE),IF(I36='換算レート表(レートチェック用)'!$D$8,VLOOKUP(D36,'換算レート表(レートチェック用)'!$B$9:$E$26,3,TRUE),IF(I36='換算レート表(レートチェック用)'!$E$8,VLOOKUP(D36,'換算レート表(レートチェック用)'!$B$9:$E$26,4,TRUE),IF(OR(I36="JPY",I36="円"),1,0)))))</f>
        <v/>
      </c>
      <c r="K36" s="253"/>
      <c r="L36" s="263"/>
      <c r="M36" s="268" t="str">
        <f>IF(K36="","",IF(L36='換算レート表(レートチェック用)'!$C$8,VLOOKUP(D36,'換算レート表(レートチェック用)'!$B$9:$E$26,2,TRUE),IF(L36='換算レート表(レートチェック用)'!$D$8,VLOOKUP(D36,'換算レート表(レートチェック用)'!$B$9:$E$26,3,TRUE),IF(L36='換算レート表(レートチェック用)'!$E$8,VLOOKUP(D36,'換算レート表(レートチェック用)'!$B$9:$E$26,4,TRUE),IF(OR(L36="JPY",L36="円"),1,0)))))</f>
        <v/>
      </c>
      <c r="N36" s="151"/>
      <c r="O36" s="144"/>
      <c r="P36" s="274" t="str">
        <f t="shared" si="12"/>
        <v/>
      </c>
      <c r="Q36" s="257"/>
      <c r="R36" s="268" t="str">
        <f>IF(H36="","",IF(I36='換算レート表(レートチェック用)'!$C$8,VLOOKUP(D36,'換算レート表(レートチェック用)'!$B$9:$E$26,2,TRUE),IF(I36='換算レート表(レートチェック用)'!$D$8,VLOOKUP(D36,'換算レート表(レートチェック用)'!$B$9:$E$26,3,TRUE),IF(I36='換算レート表(レートチェック用)'!$E$8,VLOOKUP(D36,'換算レート表(レートチェック用)'!$B$9:$E$26,4,TRUE),IF(OR(I36="JPY",I36="円"),1,0)))))</f>
        <v/>
      </c>
      <c r="S36" s="269" t="str">
        <f t="shared" si="13"/>
        <v/>
      </c>
      <c r="T36" s="270" t="str">
        <f t="shared" si="14"/>
        <v/>
      </c>
      <c r="U36" s="268" t="str">
        <f>IF(K36="","",IF(L36='換算レート表(レートチェック用)'!$C$8,VLOOKUP(D36,'換算レート表(レートチェック用)'!$B$9:$E$26,2,TRUE),IF(L36='換算レート表(レートチェック用)'!$D$8,VLOOKUP(D36,'換算レート表(レートチェック用)'!$B$9:$E$26,3,TRUE),IF(L36='換算レート表(レートチェック用)'!$E$8,VLOOKUP(D36,'換算レート表(レートチェック用)'!$B$9:$E$26,4,TRUE),IF(OR(L36="JPY",L36="円"),1,0)))))</f>
        <v/>
      </c>
      <c r="V36" s="269" t="str">
        <f t="shared" si="15"/>
        <v/>
      </c>
      <c r="W36" s="271" t="str">
        <f t="shared" si="16"/>
        <v/>
      </c>
      <c r="X36" s="272" t="str">
        <f t="shared" si="17"/>
        <v/>
      </c>
      <c r="Y36" s="258"/>
    </row>
    <row r="37" spans="1:25" ht="18" customHeight="1" x14ac:dyDescent="0.2">
      <c r="A37" s="139" t="s">
        <v>10</v>
      </c>
      <c r="B37" s="145">
        <v>3</v>
      </c>
      <c r="C37" s="146"/>
      <c r="D37" s="147"/>
      <c r="E37" s="146"/>
      <c r="F37" s="146"/>
      <c r="G37" s="146"/>
      <c r="H37" s="149"/>
      <c r="I37" s="149"/>
      <c r="J37" s="268" t="str">
        <f>IF(H37="","",IF(I37='換算レート表(レートチェック用)'!$C$8,VLOOKUP(D37,'換算レート表(レートチェック用)'!$B$9:$E$26,2,TRUE),IF(I37='換算レート表(レートチェック用)'!$D$8,VLOOKUP(D37,'換算レート表(レートチェック用)'!$B$9:$E$26,3,TRUE),IF(I37='換算レート表(レートチェック用)'!$E$8,VLOOKUP(D37,'換算レート表(レートチェック用)'!$B$9:$E$26,4,TRUE),IF(OR(I37="JPY",I37="円"),1,0)))))</f>
        <v/>
      </c>
      <c r="K37" s="253"/>
      <c r="L37" s="263"/>
      <c r="M37" s="268" t="str">
        <f>IF(K37="","",IF(L37='換算レート表(レートチェック用)'!$C$8,VLOOKUP(D37,'換算レート表(レートチェック用)'!$B$9:$E$26,2,TRUE),IF(L37='換算レート表(レートチェック用)'!$D$8,VLOOKUP(D37,'換算レート表(レートチェック用)'!$B$9:$E$26,3,TRUE),IF(L37='換算レート表(レートチェック用)'!$E$8,VLOOKUP(D37,'換算レート表(レートチェック用)'!$B$9:$E$26,4,TRUE),IF(OR(L37="JPY",L37="円"),1,0)))))</f>
        <v/>
      </c>
      <c r="N37" s="151"/>
      <c r="O37" s="144"/>
      <c r="P37" s="274" t="str">
        <f t="shared" si="12"/>
        <v/>
      </c>
      <c r="Q37" s="257"/>
      <c r="R37" s="268" t="str">
        <f>IF(H37="","",IF(I37='換算レート表(レートチェック用)'!$C$8,VLOOKUP(D37,'換算レート表(レートチェック用)'!$B$9:$E$26,2,TRUE),IF(I37='換算レート表(レートチェック用)'!$D$8,VLOOKUP(D37,'換算レート表(レートチェック用)'!$B$9:$E$26,3,TRUE),IF(I37='換算レート表(レートチェック用)'!$E$8,VLOOKUP(D37,'換算レート表(レートチェック用)'!$B$9:$E$26,4,TRUE),IF(OR(I37="JPY",I37="円"),1,0)))))</f>
        <v/>
      </c>
      <c r="S37" s="269" t="str">
        <f t="shared" si="13"/>
        <v/>
      </c>
      <c r="T37" s="270" t="str">
        <f t="shared" si="14"/>
        <v/>
      </c>
      <c r="U37" s="268" t="str">
        <f>IF(K37="","",IF(L37='換算レート表(レートチェック用)'!$C$8,VLOOKUP(D37,'換算レート表(レートチェック用)'!$B$9:$E$26,2,TRUE),IF(L37='換算レート表(レートチェック用)'!$D$8,VLOOKUP(D37,'換算レート表(レートチェック用)'!$B$9:$E$26,3,TRUE),IF(L37='換算レート表(レートチェック用)'!$E$8,VLOOKUP(D37,'換算レート表(レートチェック用)'!$B$9:$E$26,4,TRUE),IF(OR(L37="JPY",L37="円"),1,0)))))</f>
        <v/>
      </c>
      <c r="V37" s="269" t="str">
        <f t="shared" si="15"/>
        <v/>
      </c>
      <c r="W37" s="271" t="str">
        <f t="shared" si="16"/>
        <v/>
      </c>
      <c r="X37" s="272" t="str">
        <f t="shared" si="17"/>
        <v/>
      </c>
      <c r="Y37" s="258"/>
    </row>
    <row r="38" spans="1:25" ht="18" customHeight="1" x14ac:dyDescent="0.2">
      <c r="A38" s="139" t="s">
        <v>10</v>
      </c>
      <c r="B38" s="145">
        <v>4</v>
      </c>
      <c r="C38" s="146"/>
      <c r="D38" s="147"/>
      <c r="E38" s="184"/>
      <c r="F38" s="184"/>
      <c r="G38" s="184"/>
      <c r="H38" s="149"/>
      <c r="I38" s="149"/>
      <c r="J38" s="268" t="str">
        <f>IF(H38="","",IF(I38='換算レート表(レートチェック用)'!$C$8,VLOOKUP(D38,'換算レート表(レートチェック用)'!$B$9:$E$26,2,TRUE),IF(I38='換算レート表(レートチェック用)'!$D$8,VLOOKUP(D38,'換算レート表(レートチェック用)'!$B$9:$E$26,3,TRUE),IF(I38='換算レート表(レートチェック用)'!$E$8,VLOOKUP(D38,'換算レート表(レートチェック用)'!$B$9:$E$26,4,TRUE),IF(OR(I38="JPY",I38="円"),1,0)))))</f>
        <v/>
      </c>
      <c r="K38" s="253"/>
      <c r="L38" s="263"/>
      <c r="M38" s="268" t="str">
        <f>IF(K38="","",IF(L38='換算レート表(レートチェック用)'!$C$8,VLOOKUP(D38,'換算レート表(レートチェック用)'!$B$9:$E$26,2,TRUE),IF(L38='換算レート表(レートチェック用)'!$D$8,VLOOKUP(D38,'換算レート表(レートチェック用)'!$B$9:$E$26,3,TRUE),IF(L38='換算レート表(レートチェック用)'!$E$8,VLOOKUP(D38,'換算レート表(レートチェック用)'!$B$9:$E$26,4,TRUE),IF(OR(L38="JPY",L38="円"),1,0)))))</f>
        <v/>
      </c>
      <c r="N38" s="151"/>
      <c r="P38" s="274" t="str">
        <f t="shared" si="12"/>
        <v/>
      </c>
      <c r="Q38" s="257"/>
      <c r="R38" s="268" t="str">
        <f>IF(H38="","",IF(I38='換算レート表(レートチェック用)'!$C$8,VLOOKUP(D38,'換算レート表(レートチェック用)'!$B$9:$E$26,2,TRUE),IF(I38='換算レート表(レートチェック用)'!$D$8,VLOOKUP(D38,'換算レート表(レートチェック用)'!$B$9:$E$26,3,TRUE),IF(I38='換算レート表(レートチェック用)'!$E$8,VLOOKUP(D38,'換算レート表(レートチェック用)'!$B$9:$E$26,4,TRUE),IF(OR(I38="JPY",I38="円"),1,0)))))</f>
        <v/>
      </c>
      <c r="S38" s="269" t="str">
        <f t="shared" si="13"/>
        <v/>
      </c>
      <c r="T38" s="270" t="str">
        <f t="shared" si="14"/>
        <v/>
      </c>
      <c r="U38" s="268" t="str">
        <f>IF(K38="","",IF(L38='換算レート表(レートチェック用)'!$C$8,VLOOKUP(D38,'換算レート表(レートチェック用)'!$B$9:$E$26,2,TRUE),IF(L38='換算レート表(レートチェック用)'!$D$8,VLOOKUP(D38,'換算レート表(レートチェック用)'!$B$9:$E$26,3,TRUE),IF(L38='換算レート表(レートチェック用)'!$E$8,VLOOKUP(D38,'換算レート表(レートチェック用)'!$B$9:$E$26,4,TRUE),IF(OR(L38="JPY",L38="円"),1,0)))))</f>
        <v/>
      </c>
      <c r="V38" s="269" t="str">
        <f t="shared" si="15"/>
        <v/>
      </c>
      <c r="W38" s="271" t="str">
        <f t="shared" si="16"/>
        <v/>
      </c>
      <c r="X38" s="272" t="str">
        <f t="shared" si="17"/>
        <v/>
      </c>
      <c r="Y38" s="258"/>
    </row>
    <row r="39" spans="1:25" ht="18" customHeight="1" x14ac:dyDescent="0.2">
      <c r="A39" s="139" t="s">
        <v>10</v>
      </c>
      <c r="B39" s="145">
        <v>5</v>
      </c>
      <c r="C39" s="146"/>
      <c r="D39" s="147"/>
      <c r="E39" s="146"/>
      <c r="F39" s="146"/>
      <c r="G39" s="146"/>
      <c r="H39" s="149"/>
      <c r="I39" s="149"/>
      <c r="J39" s="268" t="str">
        <f>IF(H39="","",IF(I39='換算レート表(レートチェック用)'!$C$8,VLOOKUP(D39,'換算レート表(レートチェック用)'!$B$9:$E$26,2,TRUE),IF(I39='換算レート表(レートチェック用)'!$D$8,VLOOKUP(D39,'換算レート表(レートチェック用)'!$B$9:$E$26,3,TRUE),IF(I39='換算レート表(レートチェック用)'!$E$8,VLOOKUP(D39,'換算レート表(レートチェック用)'!$B$9:$E$26,4,TRUE),IF(OR(I39="JPY",I39="円"),1,0)))))</f>
        <v/>
      </c>
      <c r="K39" s="253"/>
      <c r="L39" s="263"/>
      <c r="M39" s="268" t="str">
        <f>IF(K39="","",IF(L39='換算レート表(レートチェック用)'!$C$8,VLOOKUP(D39,'換算レート表(レートチェック用)'!$B$9:$E$26,2,TRUE),IF(L39='換算レート表(レートチェック用)'!$D$8,VLOOKUP(D39,'換算レート表(レートチェック用)'!$B$9:$E$26,3,TRUE),IF(L39='換算レート表(レートチェック用)'!$E$8,VLOOKUP(D39,'換算レート表(レートチェック用)'!$B$9:$E$26,4,TRUE),IF(OR(L39="JPY",L39="円"),1,0)))))</f>
        <v/>
      </c>
      <c r="N39" s="151"/>
      <c r="P39" s="274" t="str">
        <f t="shared" si="12"/>
        <v/>
      </c>
      <c r="Q39" s="257"/>
      <c r="R39" s="268" t="str">
        <f>IF(H39="","",IF(I39='換算レート表(レートチェック用)'!$C$8,VLOOKUP(D39,'換算レート表(レートチェック用)'!$B$9:$E$26,2,TRUE),IF(I39='換算レート表(レートチェック用)'!$D$8,VLOOKUP(D39,'換算レート表(レートチェック用)'!$B$9:$E$26,3,TRUE),IF(I39='換算レート表(レートチェック用)'!$E$8,VLOOKUP(D39,'換算レート表(レートチェック用)'!$B$9:$E$26,4,TRUE),IF(OR(I39="JPY",I39="円"),1,0)))))</f>
        <v/>
      </c>
      <c r="S39" s="269" t="str">
        <f t="shared" si="13"/>
        <v/>
      </c>
      <c r="T39" s="270" t="str">
        <f t="shared" si="14"/>
        <v/>
      </c>
      <c r="U39" s="268" t="str">
        <f>IF(K39="","",IF(L39='換算レート表(レートチェック用)'!$C$8,VLOOKUP(D39,'換算レート表(レートチェック用)'!$B$9:$E$26,2,TRUE),IF(L39='換算レート表(レートチェック用)'!$D$8,VLOOKUP(D39,'換算レート表(レートチェック用)'!$B$9:$E$26,3,TRUE),IF(L39='換算レート表(レートチェック用)'!$E$8,VLOOKUP(D39,'換算レート表(レートチェック用)'!$B$9:$E$26,4,TRUE),IF(OR(L39="JPY",L39="円"),1,0)))))</f>
        <v/>
      </c>
      <c r="V39" s="269" t="str">
        <f t="shared" si="15"/>
        <v/>
      </c>
      <c r="W39" s="271" t="str">
        <f t="shared" si="16"/>
        <v/>
      </c>
      <c r="X39" s="272" t="str">
        <f t="shared" si="17"/>
        <v/>
      </c>
      <c r="Y39" s="258"/>
    </row>
    <row r="40" spans="1:25" ht="18" customHeight="1" x14ac:dyDescent="0.2">
      <c r="A40" s="139" t="s">
        <v>10</v>
      </c>
      <c r="B40" s="145">
        <v>6</v>
      </c>
      <c r="C40" s="146"/>
      <c r="D40" s="147"/>
      <c r="E40" s="146"/>
      <c r="F40" s="146"/>
      <c r="G40" s="146"/>
      <c r="H40" s="149"/>
      <c r="I40" s="149"/>
      <c r="J40" s="268" t="str">
        <f>IF(H40="","",IF(I40='換算レート表(レートチェック用)'!$C$8,VLOOKUP(D40,'換算レート表(レートチェック用)'!$B$9:$E$26,2,TRUE),IF(I40='換算レート表(レートチェック用)'!$D$8,VLOOKUP(D40,'換算レート表(レートチェック用)'!$B$9:$E$26,3,TRUE),IF(I40='換算レート表(レートチェック用)'!$E$8,VLOOKUP(D40,'換算レート表(レートチェック用)'!$B$9:$E$26,4,TRUE),IF(OR(I40="JPY",I40="円"),1,0)))))</f>
        <v/>
      </c>
      <c r="K40" s="253"/>
      <c r="L40" s="263"/>
      <c r="M40" s="268" t="str">
        <f>IF(K40="","",IF(L40='換算レート表(レートチェック用)'!$C$8,VLOOKUP(D40,'換算レート表(レートチェック用)'!$B$9:$E$26,2,TRUE),IF(L40='換算レート表(レートチェック用)'!$D$8,VLOOKUP(D40,'換算レート表(レートチェック用)'!$B$9:$E$26,3,TRUE),IF(L40='換算レート表(レートチェック用)'!$E$8,VLOOKUP(D40,'換算レート表(レートチェック用)'!$B$9:$E$26,4,TRUE),IF(OR(L40="JPY",L40="円"),1,0)))))</f>
        <v/>
      </c>
      <c r="N40" s="151"/>
      <c r="P40" s="274" t="str">
        <f t="shared" si="12"/>
        <v/>
      </c>
      <c r="Q40" s="257"/>
      <c r="R40" s="268" t="str">
        <f>IF(H40="","",IF(I40='換算レート表(レートチェック用)'!$C$8,VLOOKUP(D40,'換算レート表(レートチェック用)'!$B$9:$E$26,2,TRUE),IF(I40='換算レート表(レートチェック用)'!$D$8,VLOOKUP(D40,'換算レート表(レートチェック用)'!$B$9:$E$26,3,TRUE),IF(I40='換算レート表(レートチェック用)'!$E$8,VLOOKUP(D40,'換算レート表(レートチェック用)'!$B$9:$E$26,4,TRUE),IF(OR(I40="JPY",I40="円"),1,0)))))</f>
        <v/>
      </c>
      <c r="S40" s="269" t="str">
        <f t="shared" si="13"/>
        <v/>
      </c>
      <c r="T40" s="270" t="str">
        <f t="shared" si="14"/>
        <v/>
      </c>
      <c r="U40" s="268" t="str">
        <f>IF(K40="","",IF(L40='換算レート表(レートチェック用)'!$C$8,VLOOKUP(D40,'換算レート表(レートチェック用)'!$B$9:$E$26,2,TRUE),IF(L40='換算レート表(レートチェック用)'!$D$8,VLOOKUP(D40,'換算レート表(レートチェック用)'!$B$9:$E$26,3,TRUE),IF(L40='換算レート表(レートチェック用)'!$E$8,VLOOKUP(D40,'換算レート表(レートチェック用)'!$B$9:$E$26,4,TRUE),IF(OR(L40="JPY",L40="円"),1,0)))))</f>
        <v/>
      </c>
      <c r="V40" s="269" t="str">
        <f t="shared" si="15"/>
        <v/>
      </c>
      <c r="W40" s="271" t="str">
        <f t="shared" si="16"/>
        <v/>
      </c>
      <c r="X40" s="272" t="str">
        <f t="shared" si="17"/>
        <v/>
      </c>
      <c r="Y40" s="258"/>
    </row>
    <row r="41" spans="1:25" ht="18" customHeight="1" x14ac:dyDescent="0.2">
      <c r="A41" s="139" t="s">
        <v>10</v>
      </c>
      <c r="B41" s="145">
        <v>7</v>
      </c>
      <c r="C41" s="146"/>
      <c r="D41" s="147"/>
      <c r="E41" s="146"/>
      <c r="F41" s="146"/>
      <c r="G41" s="146"/>
      <c r="H41" s="149"/>
      <c r="I41" s="149"/>
      <c r="J41" s="268" t="str">
        <f>IF(H41="","",IF(I41='換算レート表(レートチェック用)'!$C$8,VLOOKUP(D41,'換算レート表(レートチェック用)'!$B$9:$E$26,2,TRUE),IF(I41='換算レート表(レートチェック用)'!$D$8,VLOOKUP(D41,'換算レート表(レートチェック用)'!$B$9:$E$26,3,TRUE),IF(I41='換算レート表(レートチェック用)'!$E$8,VLOOKUP(D41,'換算レート表(レートチェック用)'!$B$9:$E$26,4,TRUE),IF(OR(I41="JPY",I41="円"),1,0)))))</f>
        <v/>
      </c>
      <c r="K41" s="253"/>
      <c r="L41" s="263"/>
      <c r="M41" s="268" t="str">
        <f>IF(K41="","",IF(L41='換算レート表(レートチェック用)'!$C$8,VLOOKUP(D41,'換算レート表(レートチェック用)'!$B$9:$E$26,2,TRUE),IF(L41='換算レート表(レートチェック用)'!$D$8,VLOOKUP(D41,'換算レート表(レートチェック用)'!$B$9:$E$26,3,TRUE),IF(L41='換算レート表(レートチェック用)'!$E$8,VLOOKUP(D41,'換算レート表(レートチェック用)'!$B$9:$E$26,4,TRUE),IF(OR(L41="JPY",L41="円"),1,0)))))</f>
        <v/>
      </c>
      <c r="N41" s="151"/>
      <c r="P41" s="274" t="str">
        <f t="shared" si="12"/>
        <v/>
      </c>
      <c r="Q41" s="257"/>
      <c r="R41" s="268" t="str">
        <f>IF(H41="","",IF(I41='換算レート表(レートチェック用)'!$C$8,VLOOKUP(D41,'換算レート表(レートチェック用)'!$B$9:$E$26,2,TRUE),IF(I41='換算レート表(レートチェック用)'!$D$8,VLOOKUP(D41,'換算レート表(レートチェック用)'!$B$9:$E$26,3,TRUE),IF(I41='換算レート表(レートチェック用)'!$E$8,VLOOKUP(D41,'換算レート表(レートチェック用)'!$B$9:$E$26,4,TRUE),IF(OR(I41="JPY",I41="円"),1,0)))))</f>
        <v/>
      </c>
      <c r="S41" s="269" t="str">
        <f t="shared" si="13"/>
        <v/>
      </c>
      <c r="T41" s="270" t="str">
        <f t="shared" si="14"/>
        <v/>
      </c>
      <c r="U41" s="268" t="str">
        <f>IF(K41="","",IF(L41='換算レート表(レートチェック用)'!$C$8,VLOOKUP(D41,'換算レート表(レートチェック用)'!$B$9:$E$26,2,TRUE),IF(L41='換算レート表(レートチェック用)'!$D$8,VLOOKUP(D41,'換算レート表(レートチェック用)'!$B$9:$E$26,3,TRUE),IF(L41='換算レート表(レートチェック用)'!$E$8,VLOOKUP(D41,'換算レート表(レートチェック用)'!$B$9:$E$26,4,TRUE),IF(OR(L41="JPY",L41="円"),1,0)))))</f>
        <v/>
      </c>
      <c r="V41" s="269" t="str">
        <f t="shared" si="15"/>
        <v/>
      </c>
      <c r="W41" s="271" t="str">
        <f t="shared" si="16"/>
        <v/>
      </c>
      <c r="X41" s="272" t="str">
        <f t="shared" si="17"/>
        <v/>
      </c>
      <c r="Y41" s="258"/>
    </row>
    <row r="42" spans="1:25" ht="18" customHeight="1" x14ac:dyDescent="0.2">
      <c r="A42" s="139" t="s">
        <v>10</v>
      </c>
      <c r="B42" s="145">
        <v>8</v>
      </c>
      <c r="C42" s="146"/>
      <c r="D42" s="147"/>
      <c r="E42" s="146"/>
      <c r="F42" s="146"/>
      <c r="G42" s="146"/>
      <c r="H42" s="149"/>
      <c r="I42" s="149"/>
      <c r="J42" s="268" t="str">
        <f>IF(H42="","",IF(I42='換算レート表(レートチェック用)'!$C$8,VLOOKUP(D42,'換算レート表(レートチェック用)'!$B$9:$E$26,2,TRUE),IF(I42='換算レート表(レートチェック用)'!$D$8,VLOOKUP(D42,'換算レート表(レートチェック用)'!$B$9:$E$26,3,TRUE),IF(I42='換算レート表(レートチェック用)'!$E$8,VLOOKUP(D42,'換算レート表(レートチェック用)'!$B$9:$E$26,4,TRUE),IF(OR(I42="JPY",I42="円"),1,0)))))</f>
        <v/>
      </c>
      <c r="K42" s="253"/>
      <c r="L42" s="263"/>
      <c r="M42" s="268" t="str">
        <f>IF(K42="","",IF(L42='換算レート表(レートチェック用)'!$C$8,VLOOKUP(D42,'換算レート表(レートチェック用)'!$B$9:$E$26,2,TRUE),IF(L42='換算レート表(レートチェック用)'!$D$8,VLOOKUP(D42,'換算レート表(レートチェック用)'!$B$9:$E$26,3,TRUE),IF(L42='換算レート表(レートチェック用)'!$E$8,VLOOKUP(D42,'換算レート表(レートチェック用)'!$B$9:$E$26,4,TRUE),IF(OR(L42="JPY",L42="円"),1,0)))))</f>
        <v/>
      </c>
      <c r="N42" s="151"/>
      <c r="P42" s="274" t="str">
        <f t="shared" si="12"/>
        <v/>
      </c>
      <c r="Q42" s="257"/>
      <c r="R42" s="268" t="str">
        <f>IF(H42="","",IF(I42='換算レート表(レートチェック用)'!$C$8,VLOOKUP(D42,'換算レート表(レートチェック用)'!$B$9:$E$26,2,TRUE),IF(I42='換算レート表(レートチェック用)'!$D$8,VLOOKUP(D42,'換算レート表(レートチェック用)'!$B$9:$E$26,3,TRUE),IF(I42='換算レート表(レートチェック用)'!$E$8,VLOOKUP(D42,'換算レート表(レートチェック用)'!$B$9:$E$26,4,TRUE),IF(OR(I42="JPY",I42="円"),1,0)))))</f>
        <v/>
      </c>
      <c r="S42" s="269" t="str">
        <f t="shared" si="13"/>
        <v/>
      </c>
      <c r="T42" s="270" t="str">
        <f t="shared" si="14"/>
        <v/>
      </c>
      <c r="U42" s="268" t="str">
        <f>IF(K42="","",IF(L42='換算レート表(レートチェック用)'!$C$8,VLOOKUP(D42,'換算レート表(レートチェック用)'!$B$9:$E$26,2,TRUE),IF(L42='換算レート表(レートチェック用)'!$D$8,VLOOKUP(D42,'換算レート表(レートチェック用)'!$B$9:$E$26,3,TRUE),IF(L42='換算レート表(レートチェック用)'!$E$8,VLOOKUP(D42,'換算レート表(レートチェック用)'!$B$9:$E$26,4,TRUE),IF(OR(L42="JPY",L42="円"),1,0)))))</f>
        <v/>
      </c>
      <c r="V42" s="269" t="str">
        <f t="shared" si="15"/>
        <v/>
      </c>
      <c r="W42" s="271" t="str">
        <f t="shared" si="16"/>
        <v/>
      </c>
      <c r="X42" s="272" t="str">
        <f t="shared" si="17"/>
        <v/>
      </c>
      <c r="Y42" s="258"/>
    </row>
    <row r="43" spans="1:25" ht="18" customHeight="1" x14ac:dyDescent="0.2">
      <c r="A43" s="139" t="s">
        <v>10</v>
      </c>
      <c r="B43" s="145">
        <v>9</v>
      </c>
      <c r="C43" s="146"/>
      <c r="D43" s="147"/>
      <c r="E43" s="146"/>
      <c r="F43" s="146"/>
      <c r="G43" s="146"/>
      <c r="H43" s="149"/>
      <c r="I43" s="149"/>
      <c r="J43" s="268" t="str">
        <f>IF(H43="","",IF(I43='換算レート表(レートチェック用)'!$C$8,VLOOKUP(D43,'換算レート表(レートチェック用)'!$B$9:$E$26,2,TRUE),IF(I43='換算レート表(レートチェック用)'!$D$8,VLOOKUP(D43,'換算レート表(レートチェック用)'!$B$9:$E$26,3,TRUE),IF(I43='換算レート表(レートチェック用)'!$E$8,VLOOKUP(D43,'換算レート表(レートチェック用)'!$B$9:$E$26,4,TRUE),IF(OR(I43="JPY",I43="円"),1,0)))))</f>
        <v/>
      </c>
      <c r="K43" s="253"/>
      <c r="L43" s="263"/>
      <c r="M43" s="268" t="str">
        <f>IF(K43="","",IF(L43='換算レート表(レートチェック用)'!$C$8,VLOOKUP(D43,'換算レート表(レートチェック用)'!$B$9:$E$26,2,TRUE),IF(L43='換算レート表(レートチェック用)'!$D$8,VLOOKUP(D43,'換算レート表(レートチェック用)'!$B$9:$E$26,3,TRUE),IF(L43='換算レート表(レートチェック用)'!$E$8,VLOOKUP(D43,'換算レート表(レートチェック用)'!$B$9:$E$26,4,TRUE),IF(OR(L43="JPY",L43="円"),1,0)))))</f>
        <v/>
      </c>
      <c r="N43" s="151"/>
      <c r="P43" s="274" t="str">
        <f t="shared" si="12"/>
        <v/>
      </c>
      <c r="Q43" s="257"/>
      <c r="R43" s="268" t="str">
        <f>IF(H43="","",IF(I43='換算レート表(レートチェック用)'!$C$8,VLOOKUP(D43,'換算レート表(レートチェック用)'!$B$9:$E$26,2,TRUE),IF(I43='換算レート表(レートチェック用)'!$D$8,VLOOKUP(D43,'換算レート表(レートチェック用)'!$B$9:$E$26,3,TRUE),IF(I43='換算レート表(レートチェック用)'!$E$8,VLOOKUP(D43,'換算レート表(レートチェック用)'!$B$9:$E$26,4,TRUE),IF(OR(I43="JPY",I43="円"),1,0)))))</f>
        <v/>
      </c>
      <c r="S43" s="269" t="str">
        <f t="shared" si="13"/>
        <v/>
      </c>
      <c r="T43" s="270" t="str">
        <f t="shared" si="14"/>
        <v/>
      </c>
      <c r="U43" s="268" t="str">
        <f>IF(K43="","",IF(L43='換算レート表(レートチェック用)'!$C$8,VLOOKUP(D43,'換算レート表(レートチェック用)'!$B$9:$E$26,2,TRUE),IF(L43='換算レート表(レートチェック用)'!$D$8,VLOOKUP(D43,'換算レート表(レートチェック用)'!$B$9:$E$26,3,TRUE),IF(L43='換算レート表(レートチェック用)'!$E$8,VLOOKUP(D43,'換算レート表(レートチェック用)'!$B$9:$E$26,4,TRUE),IF(OR(L43="JPY",L43="円"),1,0)))))</f>
        <v/>
      </c>
      <c r="V43" s="269" t="str">
        <f t="shared" si="15"/>
        <v/>
      </c>
      <c r="W43" s="271" t="str">
        <f t="shared" si="16"/>
        <v/>
      </c>
      <c r="X43" s="272" t="str">
        <f t="shared" si="17"/>
        <v/>
      </c>
      <c r="Y43" s="258"/>
    </row>
    <row r="44" spans="1:25" ht="18" customHeight="1" x14ac:dyDescent="0.2">
      <c r="A44" s="139" t="s">
        <v>10</v>
      </c>
      <c r="B44" s="145">
        <v>10</v>
      </c>
      <c r="C44" s="146"/>
      <c r="D44" s="147"/>
      <c r="E44" s="146"/>
      <c r="F44" s="146"/>
      <c r="G44" s="146"/>
      <c r="H44" s="149"/>
      <c r="I44" s="149"/>
      <c r="J44" s="268" t="str">
        <f>IF(H44="","",IF(I44='換算レート表(レートチェック用)'!$C$8,VLOOKUP(D44,'換算レート表(レートチェック用)'!$B$9:$E$26,2,TRUE),IF(I44='換算レート表(レートチェック用)'!$D$8,VLOOKUP(D44,'換算レート表(レートチェック用)'!$B$9:$E$26,3,TRUE),IF(I44='換算レート表(レートチェック用)'!$E$8,VLOOKUP(D44,'換算レート表(レートチェック用)'!$B$9:$E$26,4,TRUE),IF(OR(I44="JPY",I44="円"),1,0)))))</f>
        <v/>
      </c>
      <c r="K44" s="253"/>
      <c r="L44" s="263"/>
      <c r="M44" s="268" t="str">
        <f>IF(K44="","",IF(L44='換算レート表(レートチェック用)'!$C$8,VLOOKUP(D44,'換算レート表(レートチェック用)'!$B$9:$E$26,2,TRUE),IF(L44='換算レート表(レートチェック用)'!$D$8,VLOOKUP(D44,'換算レート表(レートチェック用)'!$B$9:$E$26,3,TRUE),IF(L44='換算レート表(レートチェック用)'!$E$8,VLOOKUP(D44,'換算レート表(レートチェック用)'!$B$9:$E$26,4,TRUE),IF(OR(L44="JPY",L44="円"),1,0)))))</f>
        <v/>
      </c>
      <c r="N44" s="151"/>
      <c r="P44" s="274" t="str">
        <f t="shared" si="12"/>
        <v/>
      </c>
      <c r="Q44" s="257"/>
      <c r="R44" s="268" t="str">
        <f>IF(H44="","",IF(I44='換算レート表(レートチェック用)'!$C$8,VLOOKUP(D44,'換算レート表(レートチェック用)'!$B$9:$E$26,2,TRUE),IF(I44='換算レート表(レートチェック用)'!$D$8,VLOOKUP(D44,'換算レート表(レートチェック用)'!$B$9:$E$26,3,TRUE),IF(I44='換算レート表(レートチェック用)'!$E$8,VLOOKUP(D44,'換算レート表(レートチェック用)'!$B$9:$E$26,4,TRUE),IF(OR(I44="JPY",I44="円"),1,0)))))</f>
        <v/>
      </c>
      <c r="S44" s="269" t="str">
        <f t="shared" si="13"/>
        <v/>
      </c>
      <c r="T44" s="270" t="str">
        <f t="shared" si="14"/>
        <v/>
      </c>
      <c r="U44" s="268" t="str">
        <f>IF(K44="","",IF(L44='換算レート表(レートチェック用)'!$C$8,VLOOKUP(D44,'換算レート表(レートチェック用)'!$B$9:$E$26,2,TRUE),IF(L44='換算レート表(レートチェック用)'!$D$8,VLOOKUP(D44,'換算レート表(レートチェック用)'!$B$9:$E$26,3,TRUE),IF(L44='換算レート表(レートチェック用)'!$E$8,VLOOKUP(D44,'換算レート表(レートチェック用)'!$B$9:$E$26,4,TRUE),IF(OR(L44="JPY",L44="円"),1,0)))))</f>
        <v/>
      </c>
      <c r="V44" s="269" t="str">
        <f t="shared" si="15"/>
        <v/>
      </c>
      <c r="W44" s="271" t="str">
        <f t="shared" si="16"/>
        <v/>
      </c>
      <c r="X44" s="272" t="str">
        <f t="shared" si="17"/>
        <v/>
      </c>
      <c r="Y44" s="258"/>
    </row>
    <row r="45" spans="1:25" ht="18" customHeight="1" x14ac:dyDescent="0.2">
      <c r="A45" s="139" t="s">
        <v>10</v>
      </c>
      <c r="B45" s="145">
        <v>11</v>
      </c>
      <c r="C45" s="146"/>
      <c r="D45" s="147"/>
      <c r="E45" s="146"/>
      <c r="F45" s="146"/>
      <c r="G45" s="146"/>
      <c r="H45" s="149"/>
      <c r="I45" s="149"/>
      <c r="J45" s="268" t="str">
        <f>IF(H45="","",IF(I45='換算レート表(レートチェック用)'!$C$8,VLOOKUP(D45,'換算レート表(レートチェック用)'!$B$9:$E$26,2,TRUE),IF(I45='換算レート表(レートチェック用)'!$D$8,VLOOKUP(D45,'換算レート表(レートチェック用)'!$B$9:$E$26,3,TRUE),IF(I45='換算レート表(レートチェック用)'!$E$8,VLOOKUP(D45,'換算レート表(レートチェック用)'!$B$9:$E$26,4,TRUE),IF(OR(I45="JPY",I45="円"),1,0)))))</f>
        <v/>
      </c>
      <c r="K45" s="253"/>
      <c r="L45" s="263"/>
      <c r="M45" s="268" t="str">
        <f>IF(K45="","",IF(L45='換算レート表(レートチェック用)'!$C$8,VLOOKUP(D45,'換算レート表(レートチェック用)'!$B$9:$E$26,2,TRUE),IF(L45='換算レート表(レートチェック用)'!$D$8,VLOOKUP(D45,'換算レート表(レートチェック用)'!$B$9:$E$26,3,TRUE),IF(L45='換算レート表(レートチェック用)'!$E$8,VLOOKUP(D45,'換算レート表(レートチェック用)'!$B$9:$E$26,4,TRUE),IF(OR(L45="JPY",L45="円"),1,0)))))</f>
        <v/>
      </c>
      <c r="N45" s="151"/>
      <c r="P45" s="274" t="str">
        <f t="shared" si="12"/>
        <v/>
      </c>
      <c r="Q45" s="257"/>
      <c r="R45" s="268" t="str">
        <f>IF(H45="","",IF(I45='換算レート表(レートチェック用)'!$C$8,VLOOKUP(D45,'換算レート表(レートチェック用)'!$B$9:$E$26,2,TRUE),IF(I45='換算レート表(レートチェック用)'!$D$8,VLOOKUP(D45,'換算レート表(レートチェック用)'!$B$9:$E$26,3,TRUE),IF(I45='換算レート表(レートチェック用)'!$E$8,VLOOKUP(D45,'換算レート表(レートチェック用)'!$B$9:$E$26,4,TRUE),IF(OR(I45="JPY",I45="円"),1,0)))))</f>
        <v/>
      </c>
      <c r="S45" s="269" t="str">
        <f t="shared" si="13"/>
        <v/>
      </c>
      <c r="T45" s="270" t="str">
        <f t="shared" si="14"/>
        <v/>
      </c>
      <c r="U45" s="268" t="str">
        <f>IF(K45="","",IF(L45='換算レート表(レートチェック用)'!$C$8,VLOOKUP(D45,'換算レート表(レートチェック用)'!$B$9:$E$26,2,TRUE),IF(L45='換算レート表(レートチェック用)'!$D$8,VLOOKUP(D45,'換算レート表(レートチェック用)'!$B$9:$E$26,3,TRUE),IF(L45='換算レート表(レートチェック用)'!$E$8,VLOOKUP(D45,'換算レート表(レートチェック用)'!$B$9:$E$26,4,TRUE),IF(OR(L45="JPY",L45="円"),1,0)))))</f>
        <v/>
      </c>
      <c r="V45" s="269" t="str">
        <f t="shared" si="15"/>
        <v/>
      </c>
      <c r="W45" s="271" t="str">
        <f t="shared" si="16"/>
        <v/>
      </c>
      <c r="X45" s="272" t="str">
        <f t="shared" si="17"/>
        <v/>
      </c>
      <c r="Y45" s="258"/>
    </row>
    <row r="46" spans="1:25" ht="18" customHeight="1" x14ac:dyDescent="0.2">
      <c r="A46" s="139" t="s">
        <v>10</v>
      </c>
      <c r="B46" s="145">
        <v>12</v>
      </c>
      <c r="C46" s="146"/>
      <c r="D46" s="147"/>
      <c r="E46" s="146"/>
      <c r="F46" s="146"/>
      <c r="G46" s="146"/>
      <c r="H46" s="149"/>
      <c r="I46" s="149"/>
      <c r="J46" s="268" t="str">
        <f>IF(H46="","",IF(I46='換算レート表(レートチェック用)'!$C$8,VLOOKUP(D46,'換算レート表(レートチェック用)'!$B$9:$E$26,2,TRUE),IF(I46='換算レート表(レートチェック用)'!$D$8,VLOOKUP(D46,'換算レート表(レートチェック用)'!$B$9:$E$26,3,TRUE),IF(I46='換算レート表(レートチェック用)'!$E$8,VLOOKUP(D46,'換算レート表(レートチェック用)'!$B$9:$E$26,4,TRUE),IF(OR(I46="JPY",I46="円"),1,0)))))</f>
        <v/>
      </c>
      <c r="K46" s="253"/>
      <c r="L46" s="263"/>
      <c r="M46" s="268" t="str">
        <f>IF(K46="","",IF(L46='換算レート表(レートチェック用)'!$C$8,VLOOKUP(D46,'換算レート表(レートチェック用)'!$B$9:$E$26,2,TRUE),IF(L46='換算レート表(レートチェック用)'!$D$8,VLOOKUP(D46,'換算レート表(レートチェック用)'!$B$9:$E$26,3,TRUE),IF(L46='換算レート表(レートチェック用)'!$E$8,VLOOKUP(D46,'換算レート表(レートチェック用)'!$B$9:$E$26,4,TRUE),IF(OR(L46="JPY",L46="円"),1,0)))))</f>
        <v/>
      </c>
      <c r="N46" s="151"/>
      <c r="P46" s="274" t="str">
        <f t="shared" si="12"/>
        <v/>
      </c>
      <c r="Q46" s="257"/>
      <c r="R46" s="268" t="str">
        <f>IF(H46="","",IF(I46='換算レート表(レートチェック用)'!$C$8,VLOOKUP(D46,'換算レート表(レートチェック用)'!$B$9:$E$26,2,TRUE),IF(I46='換算レート表(レートチェック用)'!$D$8,VLOOKUP(D46,'換算レート表(レートチェック用)'!$B$9:$E$26,3,TRUE),IF(I46='換算レート表(レートチェック用)'!$E$8,VLOOKUP(D46,'換算レート表(レートチェック用)'!$B$9:$E$26,4,TRUE),IF(OR(I46="JPY",I46="円"),1,0)))))</f>
        <v/>
      </c>
      <c r="S46" s="269" t="str">
        <f t="shared" si="13"/>
        <v/>
      </c>
      <c r="T46" s="270" t="str">
        <f t="shared" si="14"/>
        <v/>
      </c>
      <c r="U46" s="268" t="str">
        <f>IF(K46="","",IF(L46='換算レート表(レートチェック用)'!$C$8,VLOOKUP(D46,'換算レート表(レートチェック用)'!$B$9:$E$26,2,TRUE),IF(L46='換算レート表(レートチェック用)'!$D$8,VLOOKUP(D46,'換算レート表(レートチェック用)'!$B$9:$E$26,3,TRUE),IF(L46='換算レート表(レートチェック用)'!$E$8,VLOOKUP(D46,'換算レート表(レートチェック用)'!$B$9:$E$26,4,TRUE),IF(OR(L46="JPY",L46="円"),1,0)))))</f>
        <v/>
      </c>
      <c r="V46" s="269" t="str">
        <f t="shared" si="15"/>
        <v/>
      </c>
      <c r="W46" s="271" t="str">
        <f t="shared" si="16"/>
        <v/>
      </c>
      <c r="X46" s="272" t="str">
        <f t="shared" si="17"/>
        <v/>
      </c>
      <c r="Y46" s="258"/>
    </row>
    <row r="47" spans="1:25" ht="18" customHeight="1" x14ac:dyDescent="0.2">
      <c r="A47" s="139" t="s">
        <v>10</v>
      </c>
      <c r="B47" s="145">
        <v>13</v>
      </c>
      <c r="C47" s="146"/>
      <c r="D47" s="147"/>
      <c r="E47" s="146"/>
      <c r="F47" s="146"/>
      <c r="G47" s="146"/>
      <c r="H47" s="149"/>
      <c r="I47" s="149"/>
      <c r="J47" s="268" t="str">
        <f>IF(H47="","",IF(I47='換算レート表(レートチェック用)'!$C$8,VLOOKUP(D47,'換算レート表(レートチェック用)'!$B$9:$E$26,2,TRUE),IF(I47='換算レート表(レートチェック用)'!$D$8,VLOOKUP(D47,'換算レート表(レートチェック用)'!$B$9:$E$26,3,TRUE),IF(I47='換算レート表(レートチェック用)'!$E$8,VLOOKUP(D47,'換算レート表(レートチェック用)'!$B$9:$E$26,4,TRUE),IF(OR(I47="JPY",I47="円"),1,0)))))</f>
        <v/>
      </c>
      <c r="K47" s="253"/>
      <c r="L47" s="263"/>
      <c r="M47" s="268" t="str">
        <f>IF(K47="","",IF(L47='換算レート表(レートチェック用)'!$C$8,VLOOKUP(D47,'換算レート表(レートチェック用)'!$B$9:$E$26,2,TRUE),IF(L47='換算レート表(レートチェック用)'!$D$8,VLOOKUP(D47,'換算レート表(レートチェック用)'!$B$9:$E$26,3,TRUE),IF(L47='換算レート表(レートチェック用)'!$E$8,VLOOKUP(D47,'換算レート表(レートチェック用)'!$B$9:$E$26,4,TRUE),IF(OR(L47="JPY",L47="円"),1,0)))))</f>
        <v/>
      </c>
      <c r="N47" s="151"/>
      <c r="P47" s="274" t="str">
        <f t="shared" si="12"/>
        <v/>
      </c>
      <c r="Q47" s="257"/>
      <c r="R47" s="268" t="str">
        <f>IF(H47="","",IF(I47='換算レート表(レートチェック用)'!$C$8,VLOOKUP(D47,'換算レート表(レートチェック用)'!$B$9:$E$26,2,TRUE),IF(I47='換算レート表(レートチェック用)'!$D$8,VLOOKUP(D47,'換算レート表(レートチェック用)'!$B$9:$E$26,3,TRUE),IF(I47='換算レート表(レートチェック用)'!$E$8,VLOOKUP(D47,'換算レート表(レートチェック用)'!$B$9:$E$26,4,TRUE),IF(OR(I47="JPY",I47="円"),1,0)))))</f>
        <v/>
      </c>
      <c r="S47" s="269" t="str">
        <f t="shared" si="13"/>
        <v/>
      </c>
      <c r="T47" s="270" t="str">
        <f t="shared" si="14"/>
        <v/>
      </c>
      <c r="U47" s="268" t="str">
        <f>IF(K47="","",IF(L47='換算レート表(レートチェック用)'!$C$8,VLOOKUP(D47,'換算レート表(レートチェック用)'!$B$9:$E$26,2,TRUE),IF(L47='換算レート表(レートチェック用)'!$D$8,VLOOKUP(D47,'換算レート表(レートチェック用)'!$B$9:$E$26,3,TRUE),IF(L47='換算レート表(レートチェック用)'!$E$8,VLOOKUP(D47,'換算レート表(レートチェック用)'!$B$9:$E$26,4,TRUE),IF(OR(L47="JPY",L47="円"),1,0)))))</f>
        <v/>
      </c>
      <c r="V47" s="269" t="str">
        <f t="shared" si="15"/>
        <v/>
      </c>
      <c r="W47" s="271" t="str">
        <f t="shared" si="16"/>
        <v/>
      </c>
      <c r="X47" s="272" t="str">
        <f t="shared" si="17"/>
        <v/>
      </c>
      <c r="Y47" s="258"/>
    </row>
    <row r="48" spans="1:25" ht="18" customHeight="1" x14ac:dyDescent="0.2">
      <c r="A48" s="139" t="s">
        <v>10</v>
      </c>
      <c r="B48" s="145">
        <v>14</v>
      </c>
      <c r="C48" s="146"/>
      <c r="D48" s="147"/>
      <c r="E48" s="146"/>
      <c r="F48" s="146"/>
      <c r="G48" s="146"/>
      <c r="H48" s="149"/>
      <c r="I48" s="149"/>
      <c r="J48" s="268" t="str">
        <f>IF(H48="","",IF(I48='換算レート表(レートチェック用)'!$C$8,VLOOKUP(D48,'換算レート表(レートチェック用)'!$B$9:$E$26,2,TRUE),IF(I48='換算レート表(レートチェック用)'!$D$8,VLOOKUP(D48,'換算レート表(レートチェック用)'!$B$9:$E$26,3,TRUE),IF(I48='換算レート表(レートチェック用)'!$E$8,VLOOKUP(D48,'換算レート表(レートチェック用)'!$B$9:$E$26,4,TRUE),IF(OR(I48="JPY",I48="円"),1,0)))))</f>
        <v/>
      </c>
      <c r="K48" s="253"/>
      <c r="L48" s="263"/>
      <c r="M48" s="268" t="str">
        <f>IF(K48="","",IF(L48='換算レート表(レートチェック用)'!$C$8,VLOOKUP(D48,'換算レート表(レートチェック用)'!$B$9:$E$26,2,TRUE),IF(L48='換算レート表(レートチェック用)'!$D$8,VLOOKUP(D48,'換算レート表(レートチェック用)'!$B$9:$E$26,3,TRUE),IF(L48='換算レート表(レートチェック用)'!$E$8,VLOOKUP(D48,'換算レート表(レートチェック用)'!$B$9:$E$26,4,TRUE),IF(OR(L48="JPY",L48="円"),1,0)))))</f>
        <v/>
      </c>
      <c r="N48" s="151"/>
      <c r="P48" s="274" t="str">
        <f t="shared" si="12"/>
        <v/>
      </c>
      <c r="Q48" s="257"/>
      <c r="R48" s="268" t="str">
        <f>IF(H48="","",IF(I48='換算レート表(レートチェック用)'!$C$8,VLOOKUP(D48,'換算レート表(レートチェック用)'!$B$9:$E$26,2,TRUE),IF(I48='換算レート表(レートチェック用)'!$D$8,VLOOKUP(D48,'換算レート表(レートチェック用)'!$B$9:$E$26,3,TRUE),IF(I48='換算レート表(レートチェック用)'!$E$8,VLOOKUP(D48,'換算レート表(レートチェック用)'!$B$9:$E$26,4,TRUE),IF(OR(I48="JPY",I48="円"),1,0)))))</f>
        <v/>
      </c>
      <c r="S48" s="269" t="str">
        <f t="shared" si="13"/>
        <v/>
      </c>
      <c r="T48" s="270" t="str">
        <f t="shared" si="14"/>
        <v/>
      </c>
      <c r="U48" s="268" t="str">
        <f>IF(K48="","",IF(L48='換算レート表(レートチェック用)'!$C$8,VLOOKUP(D48,'換算レート表(レートチェック用)'!$B$9:$E$26,2,TRUE),IF(L48='換算レート表(レートチェック用)'!$D$8,VLOOKUP(D48,'換算レート表(レートチェック用)'!$B$9:$E$26,3,TRUE),IF(L48='換算レート表(レートチェック用)'!$E$8,VLOOKUP(D48,'換算レート表(レートチェック用)'!$B$9:$E$26,4,TRUE),IF(OR(L48="JPY",L48="円"),1,0)))))</f>
        <v/>
      </c>
      <c r="V48" s="269" t="str">
        <f t="shared" si="15"/>
        <v/>
      </c>
      <c r="W48" s="271" t="str">
        <f t="shared" si="16"/>
        <v/>
      </c>
      <c r="X48" s="272" t="str">
        <f t="shared" si="17"/>
        <v/>
      </c>
      <c r="Y48" s="258"/>
    </row>
    <row r="49" spans="1:25" ht="18" customHeight="1" x14ac:dyDescent="0.2">
      <c r="A49" s="139" t="s">
        <v>10</v>
      </c>
      <c r="B49" s="145">
        <v>15</v>
      </c>
      <c r="C49" s="146"/>
      <c r="D49" s="147"/>
      <c r="E49" s="146"/>
      <c r="F49" s="146"/>
      <c r="G49" s="146"/>
      <c r="H49" s="149"/>
      <c r="I49" s="149"/>
      <c r="J49" s="268" t="str">
        <f>IF(H49="","",IF(I49='換算レート表(レートチェック用)'!$C$8,VLOOKUP(D49,'換算レート表(レートチェック用)'!$B$9:$E$26,2,TRUE),IF(I49='換算レート表(レートチェック用)'!$D$8,VLOOKUP(D49,'換算レート表(レートチェック用)'!$B$9:$E$26,3,TRUE),IF(I49='換算レート表(レートチェック用)'!$E$8,VLOOKUP(D49,'換算レート表(レートチェック用)'!$B$9:$E$26,4,TRUE),IF(OR(I49="JPY",I49="円"),1,0)))))</f>
        <v/>
      </c>
      <c r="K49" s="253"/>
      <c r="L49" s="263"/>
      <c r="M49" s="268" t="str">
        <f>IF(K49="","",IF(L49='換算レート表(レートチェック用)'!$C$8,VLOOKUP(D49,'換算レート表(レートチェック用)'!$B$9:$E$26,2,TRUE),IF(L49='換算レート表(レートチェック用)'!$D$8,VLOOKUP(D49,'換算レート表(レートチェック用)'!$B$9:$E$26,3,TRUE),IF(L49='換算レート表(レートチェック用)'!$E$8,VLOOKUP(D49,'換算レート表(レートチェック用)'!$B$9:$E$26,4,TRUE),IF(OR(L49="JPY",L49="円"),1,0)))))</f>
        <v/>
      </c>
      <c r="N49" s="151"/>
      <c r="P49" s="274" t="str">
        <f t="shared" si="12"/>
        <v/>
      </c>
      <c r="Q49" s="257"/>
      <c r="R49" s="268" t="str">
        <f>IF(H49="","",IF(I49='換算レート表(レートチェック用)'!$C$8,VLOOKUP(D49,'換算レート表(レートチェック用)'!$B$9:$E$26,2,TRUE),IF(I49='換算レート表(レートチェック用)'!$D$8,VLOOKUP(D49,'換算レート表(レートチェック用)'!$B$9:$E$26,3,TRUE),IF(I49='換算レート表(レートチェック用)'!$E$8,VLOOKUP(D49,'換算レート表(レートチェック用)'!$B$9:$E$26,4,TRUE),IF(OR(I49="JPY",I49="円"),1,0)))))</f>
        <v/>
      </c>
      <c r="S49" s="269" t="str">
        <f t="shared" si="13"/>
        <v/>
      </c>
      <c r="T49" s="270" t="str">
        <f t="shared" si="14"/>
        <v/>
      </c>
      <c r="U49" s="268" t="str">
        <f>IF(K49="","",IF(L49='換算レート表(レートチェック用)'!$C$8,VLOOKUP(D49,'換算レート表(レートチェック用)'!$B$9:$E$26,2,TRUE),IF(L49='換算レート表(レートチェック用)'!$D$8,VLOOKUP(D49,'換算レート表(レートチェック用)'!$B$9:$E$26,3,TRUE),IF(L49='換算レート表(レートチェック用)'!$E$8,VLOOKUP(D49,'換算レート表(レートチェック用)'!$B$9:$E$26,4,TRUE),IF(OR(L49="JPY",L49="円"),1,0)))))</f>
        <v/>
      </c>
      <c r="V49" s="269" t="str">
        <f t="shared" si="15"/>
        <v/>
      </c>
      <c r="W49" s="271" t="str">
        <f t="shared" si="16"/>
        <v/>
      </c>
      <c r="X49" s="272" t="str">
        <f t="shared" si="17"/>
        <v/>
      </c>
      <c r="Y49" s="258"/>
    </row>
    <row r="50" spans="1:25" ht="18" customHeight="1" x14ac:dyDescent="0.2">
      <c r="A50" s="139" t="s">
        <v>10</v>
      </c>
      <c r="B50" s="145">
        <v>16</v>
      </c>
      <c r="C50" s="146"/>
      <c r="D50" s="147"/>
      <c r="E50" s="146"/>
      <c r="F50" s="146"/>
      <c r="G50" s="146"/>
      <c r="H50" s="149"/>
      <c r="I50" s="149"/>
      <c r="J50" s="268" t="str">
        <f>IF(H50="","",IF(I50='換算レート表(レートチェック用)'!$C$8,VLOOKUP(D50,'換算レート表(レートチェック用)'!$B$9:$E$26,2,TRUE),IF(I50='換算レート表(レートチェック用)'!$D$8,VLOOKUP(D50,'換算レート表(レートチェック用)'!$B$9:$E$26,3,TRUE),IF(I50='換算レート表(レートチェック用)'!$E$8,VLOOKUP(D50,'換算レート表(レートチェック用)'!$B$9:$E$26,4,TRUE),IF(OR(I50="JPY",I50="円"),1,0)))))</f>
        <v/>
      </c>
      <c r="K50" s="253"/>
      <c r="L50" s="263"/>
      <c r="M50" s="268" t="str">
        <f>IF(K50="","",IF(L50='換算レート表(レートチェック用)'!$C$8,VLOOKUP(D50,'換算レート表(レートチェック用)'!$B$9:$E$26,2,TRUE),IF(L50='換算レート表(レートチェック用)'!$D$8,VLOOKUP(D50,'換算レート表(レートチェック用)'!$B$9:$E$26,3,TRUE),IF(L50='換算レート表(レートチェック用)'!$E$8,VLOOKUP(D50,'換算レート表(レートチェック用)'!$B$9:$E$26,4,TRUE),IF(OR(L50="JPY",L50="円"),1,0)))))</f>
        <v/>
      </c>
      <c r="N50" s="151"/>
      <c r="P50" s="274" t="str">
        <f t="shared" si="12"/>
        <v/>
      </c>
      <c r="Q50" s="257"/>
      <c r="R50" s="268" t="str">
        <f>IF(H50="","",IF(I50='換算レート表(レートチェック用)'!$C$8,VLOOKUP(D50,'換算レート表(レートチェック用)'!$B$9:$E$26,2,TRUE),IF(I50='換算レート表(レートチェック用)'!$D$8,VLOOKUP(D50,'換算レート表(レートチェック用)'!$B$9:$E$26,3,TRUE),IF(I50='換算レート表(レートチェック用)'!$E$8,VLOOKUP(D50,'換算レート表(レートチェック用)'!$B$9:$E$26,4,TRUE),IF(OR(I50="JPY",I50="円"),1,0)))))</f>
        <v/>
      </c>
      <c r="S50" s="269" t="str">
        <f t="shared" si="13"/>
        <v/>
      </c>
      <c r="T50" s="270" t="str">
        <f t="shared" si="14"/>
        <v/>
      </c>
      <c r="U50" s="268" t="str">
        <f>IF(K50="","",IF(L50='換算レート表(レートチェック用)'!$C$8,VLOOKUP(D50,'換算レート表(レートチェック用)'!$B$9:$E$26,2,TRUE),IF(L50='換算レート表(レートチェック用)'!$D$8,VLOOKUP(D50,'換算レート表(レートチェック用)'!$B$9:$E$26,3,TRUE),IF(L50='換算レート表(レートチェック用)'!$E$8,VLOOKUP(D50,'換算レート表(レートチェック用)'!$B$9:$E$26,4,TRUE),IF(OR(L50="JPY",L50="円"),1,0)))))</f>
        <v/>
      </c>
      <c r="V50" s="269" t="str">
        <f t="shared" si="15"/>
        <v/>
      </c>
      <c r="W50" s="271" t="str">
        <f t="shared" si="16"/>
        <v/>
      </c>
      <c r="X50" s="272" t="str">
        <f t="shared" si="17"/>
        <v/>
      </c>
      <c r="Y50" s="258"/>
    </row>
    <row r="51" spans="1:25" ht="18" customHeight="1" x14ac:dyDescent="0.2">
      <c r="A51" s="139" t="s">
        <v>10</v>
      </c>
      <c r="B51" s="145">
        <v>17</v>
      </c>
      <c r="C51" s="146"/>
      <c r="D51" s="147"/>
      <c r="E51" s="146"/>
      <c r="F51" s="146"/>
      <c r="G51" s="146"/>
      <c r="H51" s="149"/>
      <c r="I51" s="149"/>
      <c r="J51" s="268" t="str">
        <f>IF(H51="","",IF(I51='換算レート表(レートチェック用)'!$C$8,VLOOKUP(D51,'換算レート表(レートチェック用)'!$B$9:$E$26,2,TRUE),IF(I51='換算レート表(レートチェック用)'!$D$8,VLOOKUP(D51,'換算レート表(レートチェック用)'!$B$9:$E$26,3,TRUE),IF(I51='換算レート表(レートチェック用)'!$E$8,VLOOKUP(D51,'換算レート表(レートチェック用)'!$B$9:$E$26,4,TRUE),IF(OR(I51="JPY",I51="円"),1,0)))))</f>
        <v/>
      </c>
      <c r="K51" s="253"/>
      <c r="L51" s="263"/>
      <c r="M51" s="268" t="str">
        <f>IF(K51="","",IF(L51='換算レート表(レートチェック用)'!$C$8,VLOOKUP(D51,'換算レート表(レートチェック用)'!$B$9:$E$26,2,TRUE),IF(L51='換算レート表(レートチェック用)'!$D$8,VLOOKUP(D51,'換算レート表(レートチェック用)'!$B$9:$E$26,3,TRUE),IF(L51='換算レート表(レートチェック用)'!$E$8,VLOOKUP(D51,'換算レート表(レートチェック用)'!$B$9:$E$26,4,TRUE),IF(OR(L51="JPY",L51="円"),1,0)))))</f>
        <v/>
      </c>
      <c r="N51" s="151"/>
      <c r="P51" s="274" t="str">
        <f t="shared" si="12"/>
        <v/>
      </c>
      <c r="Q51" s="257"/>
      <c r="R51" s="268" t="str">
        <f>IF(H51="","",IF(I51='換算レート表(レートチェック用)'!$C$8,VLOOKUP(D51,'換算レート表(レートチェック用)'!$B$9:$E$26,2,TRUE),IF(I51='換算レート表(レートチェック用)'!$D$8,VLOOKUP(D51,'換算レート表(レートチェック用)'!$B$9:$E$26,3,TRUE),IF(I51='換算レート表(レートチェック用)'!$E$8,VLOOKUP(D51,'換算レート表(レートチェック用)'!$B$9:$E$26,4,TRUE),IF(OR(I51="JPY",I51="円"),1,0)))))</f>
        <v/>
      </c>
      <c r="S51" s="269" t="str">
        <f t="shared" si="13"/>
        <v/>
      </c>
      <c r="T51" s="270" t="str">
        <f t="shared" si="14"/>
        <v/>
      </c>
      <c r="U51" s="268" t="str">
        <f>IF(K51="","",IF(L51='換算レート表(レートチェック用)'!$C$8,VLOOKUP(D51,'換算レート表(レートチェック用)'!$B$9:$E$26,2,TRUE),IF(L51='換算レート表(レートチェック用)'!$D$8,VLOOKUP(D51,'換算レート表(レートチェック用)'!$B$9:$E$26,3,TRUE),IF(L51='換算レート表(レートチェック用)'!$E$8,VLOOKUP(D51,'換算レート表(レートチェック用)'!$B$9:$E$26,4,TRUE),IF(OR(L51="JPY",L51="円"),1,0)))))</f>
        <v/>
      </c>
      <c r="V51" s="269" t="str">
        <f t="shared" si="15"/>
        <v/>
      </c>
      <c r="W51" s="271" t="str">
        <f t="shared" si="16"/>
        <v/>
      </c>
      <c r="X51" s="272" t="str">
        <f t="shared" si="17"/>
        <v/>
      </c>
      <c r="Y51" s="258"/>
    </row>
    <row r="52" spans="1:25" ht="18" customHeight="1" x14ac:dyDescent="0.2">
      <c r="A52" s="139" t="s">
        <v>10</v>
      </c>
      <c r="B52" s="145">
        <v>18</v>
      </c>
      <c r="C52" s="146"/>
      <c r="D52" s="147"/>
      <c r="E52" s="146"/>
      <c r="F52" s="146"/>
      <c r="G52" s="146"/>
      <c r="H52" s="149"/>
      <c r="I52" s="149"/>
      <c r="J52" s="268" t="str">
        <f>IF(H52="","",IF(I52='換算レート表(レートチェック用)'!$C$8,VLOOKUP(D52,'換算レート表(レートチェック用)'!$B$9:$E$26,2,TRUE),IF(I52='換算レート表(レートチェック用)'!$D$8,VLOOKUP(D52,'換算レート表(レートチェック用)'!$B$9:$E$26,3,TRUE),IF(I52='換算レート表(レートチェック用)'!$E$8,VLOOKUP(D52,'換算レート表(レートチェック用)'!$B$9:$E$26,4,TRUE),IF(OR(I52="JPY",I52="円"),1,0)))))</f>
        <v/>
      </c>
      <c r="K52" s="253"/>
      <c r="L52" s="263"/>
      <c r="M52" s="268" t="str">
        <f>IF(K52="","",IF(L52='換算レート表(レートチェック用)'!$C$8,VLOOKUP(D52,'換算レート表(レートチェック用)'!$B$9:$E$26,2,TRUE),IF(L52='換算レート表(レートチェック用)'!$D$8,VLOOKUP(D52,'換算レート表(レートチェック用)'!$B$9:$E$26,3,TRUE),IF(L52='換算レート表(レートチェック用)'!$E$8,VLOOKUP(D52,'換算レート表(レートチェック用)'!$B$9:$E$26,4,TRUE),IF(OR(L52="JPY",L52="円"),1,0)))))</f>
        <v/>
      </c>
      <c r="N52" s="151"/>
      <c r="P52" s="274" t="str">
        <f t="shared" si="12"/>
        <v/>
      </c>
      <c r="Q52" s="257"/>
      <c r="R52" s="268" t="str">
        <f>IF(H52="","",IF(I52='換算レート表(レートチェック用)'!$C$8,VLOOKUP(D52,'換算レート表(レートチェック用)'!$B$9:$E$26,2,TRUE),IF(I52='換算レート表(レートチェック用)'!$D$8,VLOOKUP(D52,'換算レート表(レートチェック用)'!$B$9:$E$26,3,TRUE),IF(I52='換算レート表(レートチェック用)'!$E$8,VLOOKUP(D52,'換算レート表(レートチェック用)'!$B$9:$E$26,4,TRUE),IF(OR(I52="JPY",I52="円"),1,0)))))</f>
        <v/>
      </c>
      <c r="S52" s="269" t="str">
        <f t="shared" si="13"/>
        <v/>
      </c>
      <c r="T52" s="270" t="str">
        <f t="shared" si="14"/>
        <v/>
      </c>
      <c r="U52" s="268" t="str">
        <f>IF(K52="","",IF(L52='換算レート表(レートチェック用)'!$C$8,VLOOKUP(D52,'換算レート表(レートチェック用)'!$B$9:$E$26,2,TRUE),IF(L52='換算レート表(レートチェック用)'!$D$8,VLOOKUP(D52,'換算レート表(レートチェック用)'!$B$9:$E$26,3,TRUE),IF(L52='換算レート表(レートチェック用)'!$E$8,VLOOKUP(D52,'換算レート表(レートチェック用)'!$B$9:$E$26,4,TRUE),IF(OR(L52="JPY",L52="円"),1,0)))))</f>
        <v/>
      </c>
      <c r="V52" s="269" t="str">
        <f t="shared" si="15"/>
        <v/>
      </c>
      <c r="W52" s="271" t="str">
        <f t="shared" si="16"/>
        <v/>
      </c>
      <c r="X52" s="272" t="str">
        <f t="shared" si="17"/>
        <v/>
      </c>
      <c r="Y52" s="258"/>
    </row>
    <row r="53" spans="1:25" ht="18" customHeight="1" x14ac:dyDescent="0.2">
      <c r="A53" s="139" t="s">
        <v>10</v>
      </c>
      <c r="B53" s="145">
        <v>19</v>
      </c>
      <c r="C53" s="146"/>
      <c r="D53" s="147"/>
      <c r="E53" s="146"/>
      <c r="F53" s="146"/>
      <c r="G53" s="146"/>
      <c r="H53" s="149"/>
      <c r="I53" s="149"/>
      <c r="J53" s="268" t="str">
        <f>IF(H53="","",IF(I53='換算レート表(レートチェック用)'!$C$8,VLOOKUP(D53,'換算レート表(レートチェック用)'!$B$9:$E$26,2,TRUE),IF(I53='換算レート表(レートチェック用)'!$D$8,VLOOKUP(D53,'換算レート表(レートチェック用)'!$B$9:$E$26,3,TRUE),IF(I53='換算レート表(レートチェック用)'!$E$8,VLOOKUP(D53,'換算レート表(レートチェック用)'!$B$9:$E$26,4,TRUE),IF(OR(I53="JPY",I53="円"),1,0)))))</f>
        <v/>
      </c>
      <c r="K53" s="253"/>
      <c r="L53" s="263"/>
      <c r="M53" s="268" t="str">
        <f>IF(K53="","",IF(L53='換算レート表(レートチェック用)'!$C$8,VLOOKUP(D53,'換算レート表(レートチェック用)'!$B$9:$E$26,2,TRUE),IF(L53='換算レート表(レートチェック用)'!$D$8,VLOOKUP(D53,'換算レート表(レートチェック用)'!$B$9:$E$26,3,TRUE),IF(L53='換算レート表(レートチェック用)'!$E$8,VLOOKUP(D53,'換算レート表(レートチェック用)'!$B$9:$E$26,4,TRUE),IF(OR(L53="JPY",L53="円"),1,0)))))</f>
        <v/>
      </c>
      <c r="N53" s="151"/>
      <c r="P53" s="274" t="str">
        <f t="shared" si="12"/>
        <v/>
      </c>
      <c r="Q53" s="257"/>
      <c r="R53" s="268" t="str">
        <f>IF(H53="","",IF(I53='換算レート表(レートチェック用)'!$C$8,VLOOKUP(D53,'換算レート表(レートチェック用)'!$B$9:$E$26,2,TRUE),IF(I53='換算レート表(レートチェック用)'!$D$8,VLOOKUP(D53,'換算レート表(レートチェック用)'!$B$9:$E$26,3,TRUE),IF(I53='換算レート表(レートチェック用)'!$E$8,VLOOKUP(D53,'換算レート表(レートチェック用)'!$B$9:$E$26,4,TRUE),IF(OR(I53="JPY",I53="円"),1,0)))))</f>
        <v/>
      </c>
      <c r="S53" s="269" t="str">
        <f t="shared" si="13"/>
        <v/>
      </c>
      <c r="T53" s="270" t="str">
        <f t="shared" si="14"/>
        <v/>
      </c>
      <c r="U53" s="268" t="str">
        <f>IF(K53="","",IF(L53='換算レート表(レートチェック用)'!$C$8,VLOOKUP(D53,'換算レート表(レートチェック用)'!$B$9:$E$26,2,TRUE),IF(L53='換算レート表(レートチェック用)'!$D$8,VLOOKUP(D53,'換算レート表(レートチェック用)'!$B$9:$E$26,3,TRUE),IF(L53='換算レート表(レートチェック用)'!$E$8,VLOOKUP(D53,'換算レート表(レートチェック用)'!$B$9:$E$26,4,TRUE),IF(OR(L53="JPY",L53="円"),1,0)))))</f>
        <v/>
      </c>
      <c r="V53" s="269" t="str">
        <f t="shared" si="15"/>
        <v/>
      </c>
      <c r="W53" s="271" t="str">
        <f t="shared" si="16"/>
        <v/>
      </c>
      <c r="X53" s="272" t="str">
        <f t="shared" si="17"/>
        <v/>
      </c>
      <c r="Y53" s="258"/>
    </row>
    <row r="54" spans="1:25" ht="18" customHeight="1" x14ac:dyDescent="0.2">
      <c r="A54" s="139" t="s">
        <v>10</v>
      </c>
      <c r="B54" s="145">
        <v>20</v>
      </c>
      <c r="C54" s="146"/>
      <c r="D54" s="233">
        <v>44953</v>
      </c>
      <c r="E54" s="142"/>
      <c r="F54" s="264"/>
      <c r="G54" s="267"/>
      <c r="H54" s="264">
        <v>500</v>
      </c>
      <c r="I54" s="267" t="s">
        <v>269</v>
      </c>
      <c r="J54" s="268">
        <f>IF(H54="","",IF(I54='換算レート表(レートチェック用)'!$C$8,VLOOKUP(D54,'換算レート表(レートチェック用)'!$B$9:$E$26,2,TRUE),IF(I54='換算レート表(レートチェック用)'!$D$8,VLOOKUP(D54,'換算レート表(レートチェック用)'!$B$9:$E$26,3,TRUE),IF(I54='換算レート表(レートチェック用)'!$E$8,VLOOKUP(D54,'換算レート表(レートチェック用)'!$B$9:$E$26,4,TRUE),IF(OR(I54="JPY",I54="円"),1,0)))))</f>
        <v>620.91999999999996</v>
      </c>
      <c r="K54" s="254">
        <f>ROUNDDOWN(H54/J54,2)</f>
        <v>0.8</v>
      </c>
      <c r="L54" s="252" t="s">
        <v>256</v>
      </c>
      <c r="M54" s="268">
        <f>IF(K54="","",IF(L54='換算レート表(レートチェック用)'!$C$8,VLOOKUP(D54,'換算レート表(レートチェック用)'!$B$9:$E$26,2,TRUE),IF(L54='換算レート表(レートチェック用)'!$D$8,VLOOKUP(D54,'換算レート表(レートチェック用)'!$B$9:$E$26,3,TRUE),IF(L54='換算レート表(レートチェック用)'!$E$8,VLOOKUP(D54,'換算レート表(レートチェック用)'!$B$9:$E$26,4,TRUE),IF(OR(L54="JPY",L54="円"),1,0)))))</f>
        <v>130.72999999999999</v>
      </c>
      <c r="N54" s="265">
        <f>ROUNDDOWN(K54*M54,0)</f>
        <v>104</v>
      </c>
      <c r="P54" s="274" t="str">
        <f t="shared" si="12"/>
        <v>○</v>
      </c>
      <c r="Q54" s="257"/>
      <c r="R54" s="268">
        <f>IF(H54="","",IF(I54='換算レート表(レートチェック用)'!$C$8,VLOOKUP(D54,'換算レート表(レートチェック用)'!$B$9:$E$26,2,TRUE),IF(I54='換算レート表(レートチェック用)'!$D$8,VLOOKUP(D54,'換算レート表(レートチェック用)'!$B$9:$E$26,3,TRUE),IF(I54='換算レート表(レートチェック用)'!$E$8,VLOOKUP(D54,'換算レート表(レートチェック用)'!$B$9:$E$26,4,TRUE),IF(OR(I54="JPY",I54="円"),1,0)))))</f>
        <v>620.91999999999996</v>
      </c>
      <c r="S54" s="269" t="str">
        <f t="shared" si="13"/>
        <v>〇</v>
      </c>
      <c r="T54" s="270">
        <f t="shared" si="14"/>
        <v>0.8</v>
      </c>
      <c r="U54" s="268">
        <f>IF(K54="","",IF(L54='換算レート表(レートチェック用)'!$C$8,VLOOKUP(D54,'換算レート表(レートチェック用)'!$B$9:$E$26,2,TRUE),IF(L54='換算レート表(レートチェック用)'!$D$8,VLOOKUP(D54,'換算レート表(レートチェック用)'!$B$9:$E$26,3,TRUE),IF(L54='換算レート表(レートチェック用)'!$E$8,VLOOKUP(D54,'換算レート表(レートチェック用)'!$B$9:$E$26,4,TRUE),IF(OR(L54="JPY",L54="円"),1,0)))))</f>
        <v>130.72999999999999</v>
      </c>
      <c r="V54" s="269" t="str">
        <f t="shared" si="15"/>
        <v>〇</v>
      </c>
      <c r="W54" s="271">
        <f t="shared" si="16"/>
        <v>104</v>
      </c>
      <c r="X54" s="272">
        <f t="shared" si="17"/>
        <v>0</v>
      </c>
      <c r="Y54" s="258"/>
    </row>
    <row r="55" spans="1:25" ht="18" customHeight="1" thickBot="1" x14ac:dyDescent="0.25">
      <c r="A55" s="336" t="s">
        <v>112</v>
      </c>
      <c r="B55" s="337"/>
      <c r="C55" s="337"/>
      <c r="D55" s="337"/>
      <c r="E55" s="337"/>
      <c r="F55" s="337"/>
      <c r="G55" s="337"/>
      <c r="H55" s="337"/>
      <c r="I55" s="337"/>
      <c r="J55" s="337"/>
      <c r="K55" s="337"/>
      <c r="L55" s="337"/>
      <c r="M55" s="337"/>
      <c r="N55" s="160">
        <f>SUM(N35:N54)</f>
        <v>208</v>
      </c>
      <c r="P55" s="127"/>
    </row>
    <row r="56" spans="1:25" ht="18" customHeight="1" thickTop="1" x14ac:dyDescent="0.2">
      <c r="C56" s="127"/>
      <c r="D56" s="127"/>
      <c r="E56" s="185"/>
      <c r="F56" s="185"/>
      <c r="G56" s="185"/>
      <c r="H56" s="154"/>
      <c r="I56" s="154"/>
      <c r="J56" s="154"/>
      <c r="K56" s="154"/>
      <c r="L56" s="154"/>
      <c r="M56" s="154"/>
      <c r="N56" s="154"/>
      <c r="P56" s="127"/>
    </row>
    <row r="57" spans="1:25" ht="18" customHeight="1" x14ac:dyDescent="0.2">
      <c r="A57" s="339" t="s">
        <v>20</v>
      </c>
      <c r="B57" s="339"/>
      <c r="C57" s="339"/>
      <c r="D57" s="339"/>
      <c r="E57" s="339"/>
      <c r="F57" s="186"/>
      <c r="G57" s="186"/>
      <c r="O57" s="138"/>
      <c r="P57" s="138"/>
      <c r="Q57" s="138"/>
      <c r="R57" s="138"/>
      <c r="S57" s="138"/>
      <c r="T57" s="138"/>
      <c r="U57" s="138"/>
      <c r="V57" s="138"/>
      <c r="W57" s="138"/>
      <c r="X57" s="138"/>
      <c r="Y57" s="138"/>
    </row>
    <row r="58" spans="1:25" ht="18" customHeight="1" x14ac:dyDescent="0.2">
      <c r="O58" s="144"/>
      <c r="P58" s="293"/>
      <c r="Q58" s="283"/>
      <c r="R58" s="289"/>
      <c r="S58" s="293"/>
      <c r="T58" s="309"/>
      <c r="U58" s="289"/>
      <c r="V58" s="293"/>
      <c r="W58" s="290"/>
      <c r="X58" s="308"/>
    </row>
    <row r="59" spans="1:25" ht="18" customHeight="1" x14ac:dyDescent="0.2">
      <c r="O59" s="144"/>
      <c r="P59" s="293"/>
      <c r="Q59" s="283"/>
      <c r="R59" s="289"/>
      <c r="S59" s="293"/>
      <c r="T59" s="309"/>
      <c r="U59" s="289"/>
      <c r="V59" s="293"/>
      <c r="W59" s="290"/>
      <c r="X59" s="308"/>
    </row>
    <row r="60" spans="1:25" ht="18" customHeight="1" x14ac:dyDescent="0.2">
      <c r="O60" s="144"/>
      <c r="P60" s="293"/>
      <c r="Q60" s="283"/>
      <c r="R60" s="289"/>
      <c r="S60" s="293"/>
      <c r="T60" s="309"/>
      <c r="U60" s="289"/>
      <c r="V60" s="293"/>
      <c r="W60" s="290"/>
      <c r="X60" s="308"/>
    </row>
    <row r="61" spans="1:25" ht="18" customHeight="1" x14ac:dyDescent="0.2">
      <c r="O61" s="144"/>
      <c r="P61" s="293"/>
      <c r="Q61" s="283"/>
      <c r="R61" s="289"/>
      <c r="S61" s="293"/>
      <c r="T61" s="309"/>
      <c r="U61" s="289"/>
      <c r="V61" s="293"/>
      <c r="W61" s="290"/>
      <c r="X61" s="308"/>
    </row>
    <row r="62" spans="1:25" ht="18" customHeight="1" x14ac:dyDescent="0.2">
      <c r="O62" s="144"/>
      <c r="P62" s="293"/>
      <c r="Q62" s="283"/>
      <c r="R62" s="289"/>
      <c r="S62" s="293"/>
      <c r="T62" s="309"/>
      <c r="U62" s="289"/>
      <c r="V62" s="293"/>
      <c r="W62" s="290"/>
      <c r="X62" s="308"/>
    </row>
    <row r="63" spans="1:25" ht="18" customHeight="1" x14ac:dyDescent="0.2">
      <c r="P63" s="293"/>
      <c r="Q63" s="283"/>
      <c r="R63" s="289"/>
      <c r="S63" s="293"/>
      <c r="T63" s="309"/>
      <c r="U63" s="289"/>
      <c r="V63" s="293"/>
      <c r="W63" s="290"/>
      <c r="X63" s="308"/>
    </row>
    <row r="64" spans="1:25" ht="18" customHeight="1" x14ac:dyDescent="0.2">
      <c r="P64" s="293"/>
      <c r="Q64" s="283"/>
      <c r="R64" s="289"/>
      <c r="S64" s="293"/>
      <c r="T64" s="309"/>
      <c r="U64" s="289"/>
      <c r="V64" s="293"/>
      <c r="W64" s="290"/>
      <c r="X64" s="308"/>
    </row>
    <row r="65" spans="16:24" ht="18" customHeight="1" x14ac:dyDescent="0.2">
      <c r="P65" s="293"/>
      <c r="Q65" s="283"/>
      <c r="R65" s="289"/>
      <c r="S65" s="293"/>
      <c r="T65" s="309"/>
      <c r="U65" s="289"/>
      <c r="V65" s="293"/>
      <c r="W65" s="290"/>
      <c r="X65" s="308"/>
    </row>
    <row r="66" spans="16:24" ht="18" customHeight="1" x14ac:dyDescent="0.2">
      <c r="P66" s="293"/>
      <c r="Q66" s="283"/>
      <c r="R66" s="289"/>
      <c r="S66" s="293"/>
      <c r="T66" s="309"/>
      <c r="U66" s="289"/>
      <c r="V66" s="293"/>
      <c r="W66" s="290"/>
      <c r="X66" s="308"/>
    </row>
    <row r="67" spans="16:24" ht="18" customHeight="1" x14ac:dyDescent="0.2">
      <c r="P67" s="293"/>
      <c r="Q67" s="283"/>
      <c r="R67" s="289"/>
      <c r="S67" s="293"/>
      <c r="T67" s="309"/>
      <c r="U67" s="289"/>
      <c r="V67" s="293"/>
      <c r="W67" s="290"/>
      <c r="X67" s="308"/>
    </row>
    <row r="68" spans="16:24" ht="18" customHeight="1" x14ac:dyDescent="0.2">
      <c r="P68" s="293"/>
      <c r="Q68" s="283"/>
      <c r="R68" s="289"/>
      <c r="S68" s="293"/>
      <c r="T68" s="309"/>
      <c r="U68" s="289"/>
      <c r="V68" s="293"/>
      <c r="W68" s="290"/>
      <c r="X68" s="308"/>
    </row>
    <row r="69" spans="16:24" ht="18" customHeight="1" x14ac:dyDescent="0.2">
      <c r="P69" s="293"/>
      <c r="Q69" s="283"/>
      <c r="R69" s="289"/>
      <c r="S69" s="293"/>
      <c r="T69" s="309"/>
      <c r="U69" s="289"/>
      <c r="V69" s="293"/>
      <c r="W69" s="290"/>
      <c r="X69" s="308"/>
    </row>
    <row r="70" spans="16:24" ht="18" customHeight="1" x14ac:dyDescent="0.2">
      <c r="P70" s="293"/>
      <c r="Q70" s="283"/>
      <c r="R70" s="289"/>
      <c r="S70" s="293"/>
      <c r="T70" s="309"/>
      <c r="U70" s="289"/>
      <c r="V70" s="293"/>
      <c r="W70" s="290"/>
      <c r="X70" s="308"/>
    </row>
    <row r="71" spans="16:24" ht="18" customHeight="1" x14ac:dyDescent="0.2">
      <c r="P71" s="293"/>
      <c r="Q71" s="283"/>
      <c r="R71" s="289"/>
      <c r="S71" s="293"/>
      <c r="T71" s="309"/>
      <c r="U71" s="289"/>
      <c r="V71" s="293"/>
      <c r="W71" s="290"/>
      <c r="X71" s="308"/>
    </row>
    <row r="72" spans="16:24" ht="18" customHeight="1" x14ac:dyDescent="0.2">
      <c r="P72" s="293"/>
      <c r="Q72" s="283"/>
      <c r="R72" s="289"/>
      <c r="S72" s="293"/>
      <c r="T72" s="309"/>
      <c r="U72" s="289"/>
      <c r="V72" s="293"/>
      <c r="W72" s="290"/>
      <c r="X72" s="308"/>
    </row>
    <row r="73" spans="16:24" ht="18" customHeight="1" x14ac:dyDescent="0.2">
      <c r="P73" s="293"/>
      <c r="Q73" s="283"/>
      <c r="R73" s="289"/>
      <c r="S73" s="293"/>
      <c r="T73" s="309"/>
      <c r="U73" s="289"/>
      <c r="V73" s="293"/>
      <c r="W73" s="290"/>
      <c r="X73" s="308"/>
    </row>
    <row r="74" spans="16:24" ht="18" customHeight="1" x14ac:dyDescent="0.2">
      <c r="P74" s="293"/>
      <c r="Q74" s="283"/>
      <c r="R74" s="289"/>
      <c r="S74" s="293"/>
      <c r="T74" s="309"/>
      <c r="U74" s="289"/>
      <c r="V74" s="293"/>
      <c r="W74" s="290"/>
      <c r="X74" s="308"/>
    </row>
    <row r="75" spans="16:24" ht="18" customHeight="1" x14ac:dyDescent="0.2">
      <c r="P75" s="293"/>
      <c r="Q75" s="283"/>
      <c r="R75" s="289"/>
      <c r="S75" s="293"/>
      <c r="T75" s="309"/>
      <c r="U75" s="289"/>
      <c r="V75" s="293"/>
      <c r="W75" s="290"/>
      <c r="X75" s="308"/>
    </row>
    <row r="76" spans="16:24" ht="18" customHeight="1" x14ac:dyDescent="0.2">
      <c r="P76" s="293"/>
      <c r="Q76" s="283"/>
      <c r="R76" s="289"/>
      <c r="S76" s="293"/>
      <c r="T76" s="309"/>
      <c r="U76" s="289"/>
      <c r="V76" s="293"/>
      <c r="W76" s="290"/>
      <c r="X76" s="308"/>
    </row>
    <row r="77" spans="16:24" ht="18" customHeight="1" x14ac:dyDescent="0.2">
      <c r="P77" s="293"/>
      <c r="Q77" s="283"/>
      <c r="R77" s="289"/>
      <c r="S77" s="293"/>
      <c r="T77" s="309"/>
      <c r="U77" s="289"/>
      <c r="V77" s="293"/>
      <c r="W77" s="290"/>
      <c r="X77" s="308"/>
    </row>
    <row r="78" spans="16:24" ht="18" customHeight="1" x14ac:dyDescent="0.2">
      <c r="P78" s="127"/>
    </row>
    <row r="79" spans="16:24" ht="18" customHeight="1" x14ac:dyDescent="0.2">
      <c r="P79" s="127"/>
    </row>
    <row r="80" spans="16:24" ht="18" customHeight="1" x14ac:dyDescent="0.2">
      <c r="P80" s="127"/>
    </row>
    <row r="81" spans="15:25" ht="18" customHeight="1" x14ac:dyDescent="0.2">
      <c r="O81" s="138"/>
      <c r="P81" s="138"/>
      <c r="Q81" s="138"/>
      <c r="R81" s="138"/>
      <c r="S81" s="138"/>
      <c r="T81" s="138"/>
      <c r="U81" s="138"/>
      <c r="V81" s="138"/>
      <c r="W81" s="138"/>
      <c r="X81" s="138"/>
      <c r="Y81" s="138"/>
    </row>
    <row r="82" spans="15:25" ht="18" customHeight="1" x14ac:dyDescent="0.2">
      <c r="O82" s="144"/>
      <c r="P82" s="293"/>
      <c r="Q82" s="283"/>
      <c r="R82" s="289"/>
      <c r="S82" s="293"/>
      <c r="T82" s="309"/>
      <c r="U82" s="289"/>
      <c r="V82" s="293"/>
      <c r="W82" s="290"/>
      <c r="X82" s="308"/>
    </row>
    <row r="83" spans="15:25" ht="18" customHeight="1" x14ac:dyDescent="0.2">
      <c r="O83" s="144"/>
      <c r="P83" s="293"/>
      <c r="Q83" s="283"/>
      <c r="R83" s="289"/>
      <c r="S83" s="293"/>
      <c r="T83" s="309"/>
      <c r="U83" s="289"/>
      <c r="V83" s="293"/>
      <c r="W83" s="290"/>
      <c r="X83" s="308"/>
    </row>
    <row r="84" spans="15:25" ht="18" customHeight="1" x14ac:dyDescent="0.2">
      <c r="O84" s="144"/>
      <c r="P84" s="293"/>
      <c r="Q84" s="283"/>
      <c r="R84" s="289"/>
      <c r="S84" s="293"/>
      <c r="T84" s="309"/>
      <c r="U84" s="289"/>
      <c r="V84" s="293"/>
      <c r="W84" s="290"/>
      <c r="X84" s="308"/>
    </row>
    <row r="85" spans="15:25" ht="18" customHeight="1" x14ac:dyDescent="0.2">
      <c r="O85" s="144"/>
      <c r="P85" s="293"/>
      <c r="Q85" s="283"/>
      <c r="R85" s="289"/>
      <c r="S85" s="293"/>
      <c r="T85" s="309"/>
      <c r="U85" s="289"/>
      <c r="V85" s="293"/>
      <c r="W85" s="290"/>
      <c r="X85" s="308"/>
    </row>
    <row r="86" spans="15:25" ht="18" customHeight="1" x14ac:dyDescent="0.2">
      <c r="O86" s="144"/>
      <c r="P86" s="293"/>
      <c r="Q86" s="283"/>
      <c r="R86" s="289"/>
      <c r="S86" s="293"/>
      <c r="T86" s="309"/>
      <c r="U86" s="289"/>
      <c r="V86" s="293"/>
      <c r="W86" s="290"/>
      <c r="X86" s="308"/>
    </row>
    <row r="87" spans="15:25" ht="18" customHeight="1" x14ac:dyDescent="0.2">
      <c r="P87" s="293"/>
      <c r="Q87" s="283"/>
      <c r="R87" s="289"/>
      <c r="S87" s="293"/>
      <c r="T87" s="309"/>
      <c r="U87" s="289"/>
      <c r="V87" s="293"/>
      <c r="W87" s="290"/>
      <c r="X87" s="308"/>
    </row>
    <row r="88" spans="15:25" ht="18" customHeight="1" x14ac:dyDescent="0.2">
      <c r="P88" s="293"/>
      <c r="Q88" s="283"/>
      <c r="R88" s="289"/>
      <c r="S88" s="293"/>
      <c r="T88" s="309"/>
      <c r="U88" s="289"/>
      <c r="V88" s="293"/>
      <c r="W88" s="290"/>
      <c r="X88" s="308"/>
    </row>
    <row r="89" spans="15:25" ht="18" customHeight="1" x14ac:dyDescent="0.2">
      <c r="P89" s="293"/>
      <c r="Q89" s="283"/>
      <c r="R89" s="289"/>
      <c r="S89" s="293"/>
      <c r="T89" s="309"/>
      <c r="U89" s="289"/>
      <c r="V89" s="293"/>
      <c r="W89" s="290"/>
      <c r="X89" s="308"/>
    </row>
    <row r="90" spans="15:25" ht="18" customHeight="1" x14ac:dyDescent="0.2">
      <c r="P90" s="293"/>
      <c r="Q90" s="283"/>
      <c r="R90" s="289"/>
      <c r="S90" s="293"/>
      <c r="T90" s="309"/>
      <c r="U90" s="289"/>
      <c r="V90" s="293"/>
      <c r="W90" s="290"/>
      <c r="X90" s="308"/>
    </row>
    <row r="91" spans="15:25" ht="18" customHeight="1" x14ac:dyDescent="0.2">
      <c r="P91" s="293"/>
      <c r="Q91" s="283"/>
      <c r="R91" s="289"/>
      <c r="S91" s="293"/>
      <c r="T91" s="309"/>
      <c r="U91" s="289"/>
      <c r="V91" s="293"/>
      <c r="W91" s="290"/>
      <c r="X91" s="308"/>
    </row>
    <row r="92" spans="15:25" ht="18" customHeight="1" x14ac:dyDescent="0.2">
      <c r="P92" s="293"/>
      <c r="Q92" s="283"/>
      <c r="R92" s="289"/>
      <c r="S92" s="293"/>
      <c r="T92" s="309"/>
      <c r="U92" s="289"/>
      <c r="V92" s="293"/>
      <c r="W92" s="290"/>
      <c r="X92" s="308"/>
    </row>
    <row r="93" spans="15:25" ht="18" customHeight="1" x14ac:dyDescent="0.2">
      <c r="P93" s="293"/>
      <c r="Q93" s="283"/>
      <c r="R93" s="289"/>
      <c r="S93" s="293"/>
      <c r="T93" s="309"/>
      <c r="U93" s="289"/>
      <c r="V93" s="293"/>
      <c r="W93" s="290"/>
      <c r="X93" s="308"/>
    </row>
    <row r="94" spans="15:25" ht="18" customHeight="1" x14ac:dyDescent="0.2">
      <c r="P94" s="293"/>
      <c r="Q94" s="283"/>
      <c r="R94" s="289"/>
      <c r="S94" s="293"/>
      <c r="T94" s="309"/>
      <c r="U94" s="289"/>
      <c r="V94" s="293"/>
      <c r="W94" s="290"/>
      <c r="X94" s="308"/>
    </row>
    <row r="95" spans="15:25" ht="18" customHeight="1" x14ac:dyDescent="0.2">
      <c r="P95" s="293"/>
      <c r="Q95" s="283"/>
      <c r="R95" s="289"/>
      <c r="S95" s="293"/>
      <c r="T95" s="309"/>
      <c r="U95" s="289"/>
      <c r="V95" s="293"/>
      <c r="W95" s="290"/>
      <c r="X95" s="308"/>
    </row>
    <row r="96" spans="15:25" ht="18" customHeight="1" x14ac:dyDescent="0.2">
      <c r="P96" s="293"/>
      <c r="Q96" s="283"/>
      <c r="R96" s="289"/>
      <c r="S96" s="293"/>
      <c r="T96" s="309"/>
      <c r="U96" s="289"/>
      <c r="V96" s="293"/>
      <c r="W96" s="290"/>
      <c r="X96" s="308"/>
    </row>
    <row r="97" spans="15:25" ht="18" customHeight="1" x14ac:dyDescent="0.2">
      <c r="P97" s="293"/>
      <c r="Q97" s="283"/>
      <c r="R97" s="289"/>
      <c r="S97" s="293"/>
      <c r="T97" s="309"/>
      <c r="U97" s="289"/>
      <c r="V97" s="293"/>
      <c r="W97" s="290"/>
      <c r="X97" s="308"/>
    </row>
    <row r="98" spans="15:25" ht="18" customHeight="1" x14ac:dyDescent="0.2">
      <c r="P98" s="293"/>
      <c r="Q98" s="283"/>
      <c r="R98" s="289"/>
      <c r="S98" s="293"/>
      <c r="T98" s="309"/>
      <c r="U98" s="289"/>
      <c r="V98" s="293"/>
      <c r="W98" s="290"/>
      <c r="X98" s="308"/>
    </row>
    <row r="99" spans="15:25" ht="18" customHeight="1" x14ac:dyDescent="0.2">
      <c r="P99" s="293"/>
      <c r="Q99" s="283"/>
      <c r="R99" s="289"/>
      <c r="S99" s="293"/>
      <c r="T99" s="309"/>
      <c r="U99" s="289"/>
      <c r="V99" s="293"/>
      <c r="W99" s="290"/>
      <c r="X99" s="308"/>
    </row>
    <row r="100" spans="15:25" ht="18" customHeight="1" x14ac:dyDescent="0.2">
      <c r="P100" s="293"/>
      <c r="Q100" s="283"/>
      <c r="R100" s="289"/>
      <c r="S100" s="293"/>
      <c r="T100" s="309"/>
      <c r="U100" s="289"/>
      <c r="V100" s="293"/>
      <c r="W100" s="290"/>
      <c r="X100" s="308"/>
    </row>
    <row r="101" spans="15:25" ht="18" customHeight="1" x14ac:dyDescent="0.2">
      <c r="P101" s="293"/>
      <c r="Q101" s="283"/>
      <c r="R101" s="289"/>
      <c r="S101" s="293"/>
      <c r="T101" s="309"/>
      <c r="U101" s="289"/>
      <c r="V101" s="293"/>
      <c r="W101" s="290"/>
      <c r="X101" s="308"/>
    </row>
    <row r="102" spans="15:25" ht="18" customHeight="1" x14ac:dyDescent="0.2">
      <c r="P102" s="127"/>
    </row>
    <row r="103" spans="15:25" ht="18" customHeight="1" x14ac:dyDescent="0.2">
      <c r="P103" s="127"/>
    </row>
    <row r="104" spans="15:25" ht="18" customHeight="1" x14ac:dyDescent="0.2">
      <c r="P104" s="127"/>
    </row>
    <row r="105" spans="15:25" ht="18" customHeight="1" x14ac:dyDescent="0.2">
      <c r="P105" s="127"/>
    </row>
    <row r="106" spans="15:25" ht="18" customHeight="1" x14ac:dyDescent="0.2">
      <c r="O106" s="138"/>
      <c r="P106" s="138"/>
      <c r="Q106" s="138"/>
      <c r="R106" s="138"/>
      <c r="S106" s="138"/>
      <c r="T106" s="138"/>
      <c r="U106" s="138"/>
      <c r="V106" s="138"/>
      <c r="W106" s="138"/>
      <c r="X106" s="138"/>
      <c r="Y106" s="138"/>
    </row>
    <row r="107" spans="15:25" ht="18" customHeight="1" x14ac:dyDescent="0.2">
      <c r="O107" s="144"/>
      <c r="P107" s="293"/>
      <c r="Q107" s="283"/>
      <c r="R107" s="289"/>
      <c r="S107" s="293"/>
      <c r="T107" s="309"/>
      <c r="U107" s="289"/>
      <c r="V107" s="293"/>
      <c r="W107" s="290"/>
      <c r="X107" s="308"/>
    </row>
    <row r="108" spans="15:25" ht="18" customHeight="1" x14ac:dyDescent="0.2">
      <c r="O108" s="144"/>
      <c r="P108" s="293"/>
      <c r="Q108" s="283"/>
      <c r="R108" s="289"/>
      <c r="S108" s="293"/>
      <c r="T108" s="309"/>
      <c r="U108" s="289"/>
      <c r="V108" s="293"/>
      <c r="W108" s="290"/>
      <c r="X108" s="308"/>
    </row>
    <row r="109" spans="15:25" ht="18" customHeight="1" x14ac:dyDescent="0.2">
      <c r="O109" s="144"/>
      <c r="P109" s="293"/>
      <c r="Q109" s="283"/>
      <c r="R109" s="289"/>
      <c r="S109" s="293"/>
      <c r="T109" s="309"/>
      <c r="U109" s="289"/>
      <c r="V109" s="293"/>
      <c r="W109" s="290"/>
      <c r="X109" s="308"/>
    </row>
    <row r="110" spans="15:25" ht="18" customHeight="1" x14ac:dyDescent="0.2">
      <c r="O110" s="144"/>
      <c r="P110" s="293"/>
      <c r="Q110" s="283"/>
      <c r="R110" s="289"/>
      <c r="S110" s="293"/>
      <c r="T110" s="309"/>
      <c r="U110" s="289"/>
      <c r="V110" s="293"/>
      <c r="W110" s="290"/>
      <c r="X110" s="308"/>
    </row>
    <row r="111" spans="15:25" ht="18" customHeight="1" x14ac:dyDescent="0.2">
      <c r="O111" s="144"/>
      <c r="P111" s="293"/>
      <c r="Q111" s="283"/>
      <c r="R111" s="289"/>
      <c r="S111" s="293"/>
      <c r="T111" s="309"/>
      <c r="U111" s="289"/>
      <c r="V111" s="293"/>
      <c r="W111" s="290"/>
      <c r="X111" s="308"/>
    </row>
    <row r="112" spans="15:25" ht="18" customHeight="1" x14ac:dyDescent="0.2">
      <c r="P112" s="293"/>
      <c r="Q112" s="283"/>
      <c r="R112" s="289"/>
      <c r="S112" s="293"/>
      <c r="T112" s="309"/>
      <c r="U112" s="289"/>
      <c r="V112" s="293"/>
      <c r="W112" s="290"/>
      <c r="X112" s="308"/>
    </row>
    <row r="113" spans="16:24" ht="18" customHeight="1" x14ac:dyDescent="0.2">
      <c r="P113" s="293"/>
      <c r="Q113" s="283"/>
      <c r="R113" s="289"/>
      <c r="S113" s="293"/>
      <c r="T113" s="309"/>
      <c r="U113" s="289"/>
      <c r="V113" s="293"/>
      <c r="W113" s="290"/>
      <c r="X113" s="308"/>
    </row>
    <row r="114" spans="16:24" ht="18" customHeight="1" x14ac:dyDescent="0.2">
      <c r="P114" s="293"/>
      <c r="Q114" s="283"/>
      <c r="R114" s="289"/>
      <c r="S114" s="293"/>
      <c r="T114" s="309"/>
      <c r="U114" s="289"/>
      <c r="V114" s="293"/>
      <c r="W114" s="290"/>
      <c r="X114" s="308"/>
    </row>
    <row r="115" spans="16:24" ht="18" customHeight="1" x14ac:dyDescent="0.2">
      <c r="P115" s="293"/>
      <c r="Q115" s="283"/>
      <c r="R115" s="289"/>
      <c r="S115" s="293"/>
      <c r="T115" s="309"/>
      <c r="U115" s="289"/>
      <c r="V115" s="293"/>
      <c r="W115" s="290"/>
      <c r="X115" s="308"/>
    </row>
    <row r="116" spans="16:24" ht="18" customHeight="1" x14ac:dyDescent="0.2">
      <c r="P116" s="293"/>
      <c r="Q116" s="283"/>
      <c r="R116" s="289"/>
      <c r="S116" s="293"/>
      <c r="T116" s="309"/>
      <c r="U116" s="289"/>
      <c r="V116" s="293"/>
      <c r="W116" s="290"/>
      <c r="X116" s="308"/>
    </row>
    <row r="117" spans="16:24" ht="18" customHeight="1" x14ac:dyDescent="0.2">
      <c r="P117" s="293"/>
      <c r="Q117" s="283"/>
      <c r="R117" s="289"/>
      <c r="S117" s="293"/>
      <c r="T117" s="309"/>
      <c r="U117" s="289"/>
      <c r="V117" s="293"/>
      <c r="W117" s="290"/>
      <c r="X117" s="308"/>
    </row>
    <row r="118" spans="16:24" ht="18" customHeight="1" x14ac:dyDescent="0.2">
      <c r="P118" s="293"/>
      <c r="Q118" s="283"/>
      <c r="R118" s="289"/>
      <c r="S118" s="293"/>
      <c r="T118" s="309"/>
      <c r="U118" s="289"/>
      <c r="V118" s="293"/>
      <c r="W118" s="290"/>
      <c r="X118" s="308"/>
    </row>
    <row r="119" spans="16:24" ht="18" customHeight="1" x14ac:dyDescent="0.2">
      <c r="P119" s="293"/>
      <c r="Q119" s="283"/>
      <c r="R119" s="289"/>
      <c r="S119" s="293"/>
      <c r="T119" s="309"/>
      <c r="U119" s="289"/>
      <c r="V119" s="293"/>
      <c r="W119" s="290"/>
      <c r="X119" s="308"/>
    </row>
    <row r="120" spans="16:24" ht="18" customHeight="1" x14ac:dyDescent="0.2">
      <c r="P120" s="293"/>
      <c r="Q120" s="283"/>
      <c r="R120" s="289"/>
      <c r="S120" s="293"/>
      <c r="T120" s="309"/>
      <c r="U120" s="289"/>
      <c r="V120" s="293"/>
      <c r="W120" s="290"/>
      <c r="X120" s="308"/>
    </row>
    <row r="121" spans="16:24" ht="18" customHeight="1" x14ac:dyDescent="0.2">
      <c r="P121" s="293"/>
      <c r="Q121" s="283"/>
      <c r="R121" s="289"/>
      <c r="S121" s="293"/>
      <c r="T121" s="309"/>
      <c r="U121" s="289"/>
      <c r="V121" s="293"/>
      <c r="W121" s="290"/>
      <c r="X121" s="308"/>
    </row>
    <row r="122" spans="16:24" ht="18" customHeight="1" x14ac:dyDescent="0.2">
      <c r="P122" s="293"/>
      <c r="Q122" s="283"/>
      <c r="R122" s="289"/>
      <c r="S122" s="293"/>
      <c r="T122" s="309"/>
      <c r="U122" s="289"/>
      <c r="V122" s="293"/>
      <c r="W122" s="290"/>
      <c r="X122" s="308"/>
    </row>
    <row r="123" spans="16:24" ht="18" customHeight="1" x14ac:dyDescent="0.2">
      <c r="P123" s="293"/>
      <c r="Q123" s="283"/>
      <c r="R123" s="289"/>
      <c r="S123" s="293"/>
      <c r="T123" s="309"/>
      <c r="U123" s="289"/>
      <c r="V123" s="293"/>
      <c r="W123" s="290"/>
      <c r="X123" s="308"/>
    </row>
    <row r="124" spans="16:24" ht="18" customHeight="1" x14ac:dyDescent="0.2">
      <c r="P124" s="293"/>
      <c r="Q124" s="283"/>
      <c r="R124" s="289"/>
      <c r="S124" s="293"/>
      <c r="T124" s="309"/>
      <c r="U124" s="289"/>
      <c r="V124" s="293"/>
      <c r="W124" s="290"/>
      <c r="X124" s="308"/>
    </row>
    <row r="125" spans="16:24" ht="18" customHeight="1" x14ac:dyDescent="0.2">
      <c r="P125" s="293"/>
      <c r="Q125" s="283"/>
      <c r="R125" s="289"/>
      <c r="S125" s="293"/>
      <c r="T125" s="309"/>
      <c r="U125" s="289"/>
      <c r="V125" s="293"/>
      <c r="W125" s="290"/>
      <c r="X125" s="308"/>
    </row>
    <row r="126" spans="16:24" ht="18" customHeight="1" x14ac:dyDescent="0.2">
      <c r="P126" s="293"/>
      <c r="Q126" s="283"/>
      <c r="R126" s="289"/>
      <c r="S126" s="293"/>
      <c r="T126" s="309"/>
      <c r="U126" s="289"/>
      <c r="V126" s="293"/>
      <c r="W126" s="290"/>
      <c r="X126" s="308"/>
    </row>
    <row r="127" spans="16:24" ht="18" customHeight="1" x14ac:dyDescent="0.2">
      <c r="P127" s="127"/>
    </row>
    <row r="128" spans="16:24" ht="18" customHeight="1" x14ac:dyDescent="0.2">
      <c r="P128" s="127"/>
    </row>
    <row r="129" spans="15:25" ht="18" customHeight="1" x14ac:dyDescent="0.2">
      <c r="P129" s="127"/>
    </row>
    <row r="130" spans="15:25" ht="18" customHeight="1" x14ac:dyDescent="0.2">
      <c r="O130" s="138"/>
      <c r="P130" s="138"/>
      <c r="Q130" s="138"/>
      <c r="R130" s="138"/>
      <c r="S130" s="138"/>
      <c r="T130" s="138"/>
      <c r="U130" s="138"/>
      <c r="V130" s="138"/>
      <c r="W130" s="138"/>
      <c r="X130" s="138"/>
      <c r="Y130" s="138"/>
    </row>
    <row r="131" spans="15:25" ht="18" customHeight="1" x14ac:dyDescent="0.2">
      <c r="O131" s="144"/>
      <c r="P131" s="293"/>
      <c r="Q131" s="283"/>
      <c r="R131" s="289"/>
      <c r="S131" s="293"/>
      <c r="T131" s="309"/>
      <c r="U131" s="289"/>
      <c r="V131" s="293"/>
      <c r="W131" s="290"/>
      <c r="X131" s="308"/>
    </row>
    <row r="132" spans="15:25" ht="18" customHeight="1" x14ac:dyDescent="0.2">
      <c r="O132" s="144"/>
      <c r="P132" s="293"/>
      <c r="Q132" s="283"/>
      <c r="R132" s="289"/>
      <c r="S132" s="293"/>
      <c r="T132" s="309"/>
      <c r="U132" s="289"/>
      <c r="V132" s="293"/>
      <c r="W132" s="290"/>
      <c r="X132" s="308"/>
    </row>
    <row r="133" spans="15:25" ht="18" customHeight="1" x14ac:dyDescent="0.2">
      <c r="O133" s="144"/>
      <c r="P133" s="293"/>
      <c r="Q133" s="283"/>
      <c r="R133" s="289"/>
      <c r="S133" s="293"/>
      <c r="T133" s="309"/>
      <c r="U133" s="289"/>
      <c r="V133" s="293"/>
      <c r="W133" s="290"/>
      <c r="X133" s="308"/>
    </row>
    <row r="134" spans="15:25" ht="18" customHeight="1" x14ac:dyDescent="0.2">
      <c r="O134" s="144"/>
      <c r="P134" s="293"/>
      <c r="Q134" s="283"/>
      <c r="R134" s="289"/>
      <c r="S134" s="293"/>
      <c r="T134" s="309"/>
      <c r="U134" s="289"/>
      <c r="V134" s="293"/>
      <c r="W134" s="290"/>
      <c r="X134" s="308"/>
    </row>
    <row r="135" spans="15:25" ht="18" customHeight="1" x14ac:dyDescent="0.2">
      <c r="O135" s="144"/>
      <c r="P135" s="293"/>
      <c r="Q135" s="283"/>
      <c r="R135" s="289"/>
      <c r="S135" s="293"/>
      <c r="T135" s="309"/>
      <c r="U135" s="289"/>
      <c r="V135" s="293"/>
      <c r="W135" s="290"/>
      <c r="X135" s="308"/>
    </row>
    <row r="136" spans="15:25" ht="18" customHeight="1" x14ac:dyDescent="0.2">
      <c r="P136" s="293"/>
      <c r="Q136" s="283"/>
      <c r="R136" s="289"/>
      <c r="S136" s="293"/>
      <c r="T136" s="309"/>
      <c r="U136" s="289"/>
      <c r="V136" s="293"/>
      <c r="W136" s="290"/>
      <c r="X136" s="308"/>
    </row>
    <row r="137" spans="15:25" ht="18" customHeight="1" x14ac:dyDescent="0.2">
      <c r="P137" s="293"/>
      <c r="Q137" s="283"/>
      <c r="R137" s="289"/>
      <c r="S137" s="293"/>
      <c r="T137" s="309"/>
      <c r="U137" s="289"/>
      <c r="V137" s="293"/>
      <c r="W137" s="290"/>
      <c r="X137" s="308"/>
    </row>
    <row r="138" spans="15:25" ht="18" customHeight="1" x14ac:dyDescent="0.2">
      <c r="P138" s="293"/>
      <c r="Q138" s="283"/>
      <c r="R138" s="289"/>
      <c r="S138" s="293"/>
      <c r="T138" s="309"/>
      <c r="U138" s="289"/>
      <c r="V138" s="293"/>
      <c r="W138" s="290"/>
      <c r="X138" s="308"/>
    </row>
    <row r="139" spans="15:25" ht="18" customHeight="1" x14ac:dyDescent="0.2">
      <c r="P139" s="293"/>
      <c r="Q139" s="283"/>
      <c r="R139" s="289"/>
      <c r="S139" s="293"/>
      <c r="T139" s="309"/>
      <c r="U139" s="289"/>
      <c r="V139" s="293"/>
      <c r="W139" s="290"/>
      <c r="X139" s="308"/>
    </row>
    <row r="140" spans="15:25" ht="18" customHeight="1" x14ac:dyDescent="0.2">
      <c r="P140" s="293"/>
      <c r="Q140" s="283"/>
      <c r="R140" s="289"/>
      <c r="S140" s="293"/>
      <c r="T140" s="309"/>
      <c r="U140" s="289"/>
      <c r="V140" s="293"/>
      <c r="W140" s="290"/>
      <c r="X140" s="308"/>
    </row>
    <row r="141" spans="15:25" ht="18" customHeight="1" x14ac:dyDescent="0.2">
      <c r="P141" s="293"/>
      <c r="Q141" s="283"/>
      <c r="R141" s="289"/>
      <c r="S141" s="293"/>
      <c r="T141" s="309"/>
      <c r="U141" s="289"/>
      <c r="V141" s="293"/>
      <c r="W141" s="290"/>
      <c r="X141" s="308"/>
    </row>
    <row r="142" spans="15:25" ht="18" customHeight="1" x14ac:dyDescent="0.2">
      <c r="P142" s="293"/>
      <c r="Q142" s="283"/>
      <c r="R142" s="289"/>
      <c r="S142" s="293"/>
      <c r="T142" s="309"/>
      <c r="U142" s="289"/>
      <c r="V142" s="293"/>
      <c r="W142" s="290"/>
      <c r="X142" s="308"/>
    </row>
    <row r="143" spans="15:25" ht="18" customHeight="1" x14ac:dyDescent="0.2">
      <c r="P143" s="293"/>
      <c r="Q143" s="283"/>
      <c r="R143" s="289"/>
      <c r="S143" s="293"/>
      <c r="T143" s="309"/>
      <c r="U143" s="289"/>
      <c r="V143" s="293"/>
      <c r="W143" s="290"/>
      <c r="X143" s="308"/>
    </row>
    <row r="144" spans="15:25" ht="18" customHeight="1" x14ac:dyDescent="0.2">
      <c r="P144" s="293"/>
      <c r="Q144" s="283"/>
      <c r="R144" s="289"/>
      <c r="S144" s="293"/>
      <c r="T144" s="309"/>
      <c r="U144" s="289"/>
      <c r="V144" s="293"/>
      <c r="W144" s="290"/>
      <c r="X144" s="308"/>
    </row>
    <row r="145" spans="15:25" ht="18" customHeight="1" x14ac:dyDescent="0.2">
      <c r="P145" s="293"/>
      <c r="Q145" s="283"/>
      <c r="R145" s="289"/>
      <c r="S145" s="293"/>
      <c r="T145" s="309"/>
      <c r="U145" s="289"/>
      <c r="V145" s="293"/>
      <c r="W145" s="290"/>
      <c r="X145" s="308"/>
    </row>
    <row r="146" spans="15:25" ht="18" customHeight="1" x14ac:dyDescent="0.2">
      <c r="P146" s="293"/>
      <c r="Q146" s="283"/>
      <c r="R146" s="289"/>
      <c r="S146" s="293"/>
      <c r="T146" s="309"/>
      <c r="U146" s="289"/>
      <c r="V146" s="293"/>
      <c r="W146" s="290"/>
      <c r="X146" s="308"/>
    </row>
    <row r="147" spans="15:25" ht="18" customHeight="1" x14ac:dyDescent="0.2">
      <c r="P147" s="293"/>
      <c r="Q147" s="283"/>
      <c r="R147" s="289"/>
      <c r="S147" s="293"/>
      <c r="T147" s="309"/>
      <c r="U147" s="289"/>
      <c r="V147" s="293"/>
      <c r="W147" s="290"/>
      <c r="X147" s="308"/>
    </row>
    <row r="148" spans="15:25" ht="18" customHeight="1" x14ac:dyDescent="0.2">
      <c r="P148" s="293"/>
      <c r="Q148" s="283"/>
      <c r="R148" s="289"/>
      <c r="S148" s="293"/>
      <c r="T148" s="309"/>
      <c r="U148" s="289"/>
      <c r="V148" s="293"/>
      <c r="W148" s="290"/>
      <c r="X148" s="308"/>
    </row>
    <row r="149" spans="15:25" ht="18" customHeight="1" x14ac:dyDescent="0.2">
      <c r="P149" s="293"/>
      <c r="Q149" s="283"/>
      <c r="R149" s="289"/>
      <c r="S149" s="293"/>
      <c r="T149" s="309"/>
      <c r="U149" s="289"/>
      <c r="V149" s="293"/>
      <c r="W149" s="290"/>
      <c r="X149" s="308"/>
    </row>
    <row r="150" spans="15:25" ht="18" customHeight="1" x14ac:dyDescent="0.2">
      <c r="P150" s="293"/>
      <c r="Q150" s="283"/>
      <c r="R150" s="289"/>
      <c r="S150" s="293"/>
      <c r="T150" s="309"/>
      <c r="U150" s="289"/>
      <c r="V150" s="293"/>
      <c r="W150" s="290"/>
      <c r="X150" s="308"/>
    </row>
    <row r="151" spans="15:25" ht="18" customHeight="1" x14ac:dyDescent="0.2">
      <c r="P151" s="127"/>
    </row>
    <row r="152" spans="15:25" ht="18" customHeight="1" x14ac:dyDescent="0.2">
      <c r="P152" s="127"/>
    </row>
    <row r="153" spans="15:25" ht="18" customHeight="1" x14ac:dyDescent="0.2">
      <c r="P153" s="127"/>
    </row>
    <row r="154" spans="15:25" ht="18" customHeight="1" x14ac:dyDescent="0.2">
      <c r="P154" s="127"/>
    </row>
    <row r="155" spans="15:25" ht="18" customHeight="1" x14ac:dyDescent="0.2">
      <c r="O155" s="138"/>
      <c r="P155" s="138"/>
      <c r="Q155" s="138"/>
      <c r="R155" s="138"/>
      <c r="S155" s="138"/>
      <c r="T155" s="138"/>
      <c r="U155" s="138"/>
      <c r="V155" s="138"/>
      <c r="W155" s="138"/>
      <c r="X155" s="138"/>
      <c r="Y155" s="138"/>
    </row>
    <row r="156" spans="15:25" ht="18" customHeight="1" x14ac:dyDescent="0.2">
      <c r="O156" s="144"/>
      <c r="P156" s="293"/>
      <c r="Q156" s="283"/>
      <c r="R156" s="289"/>
      <c r="S156" s="293"/>
      <c r="T156" s="309"/>
      <c r="U156" s="289"/>
      <c r="V156" s="293"/>
      <c r="W156" s="290"/>
      <c r="X156" s="308"/>
    </row>
    <row r="157" spans="15:25" ht="18" customHeight="1" x14ac:dyDescent="0.2">
      <c r="O157" s="144"/>
      <c r="P157" s="293"/>
      <c r="Q157" s="283"/>
      <c r="R157" s="289"/>
      <c r="S157" s="293"/>
      <c r="T157" s="309"/>
      <c r="U157" s="289"/>
      <c r="V157" s="293"/>
      <c r="W157" s="290"/>
      <c r="X157" s="308"/>
    </row>
    <row r="158" spans="15:25" ht="18" customHeight="1" x14ac:dyDescent="0.2">
      <c r="O158" s="144"/>
      <c r="P158" s="293"/>
      <c r="Q158" s="283"/>
      <c r="R158" s="289"/>
      <c r="S158" s="293"/>
      <c r="T158" s="309"/>
      <c r="U158" s="289"/>
      <c r="V158" s="293"/>
      <c r="W158" s="290"/>
      <c r="X158" s="308"/>
    </row>
    <row r="159" spans="15:25" ht="18" customHeight="1" x14ac:dyDescent="0.2">
      <c r="O159" s="144"/>
      <c r="P159" s="293"/>
      <c r="Q159" s="283"/>
      <c r="R159" s="289"/>
      <c r="S159" s="293"/>
      <c r="T159" s="309"/>
      <c r="U159" s="289"/>
      <c r="V159" s="293"/>
      <c r="W159" s="290"/>
      <c r="X159" s="308"/>
    </row>
    <row r="160" spans="15:25" ht="18" customHeight="1" x14ac:dyDescent="0.2">
      <c r="O160" s="144"/>
      <c r="P160" s="293"/>
      <c r="Q160" s="283"/>
      <c r="R160" s="289"/>
      <c r="S160" s="293"/>
      <c r="T160" s="309"/>
      <c r="U160" s="289"/>
      <c r="V160" s="293"/>
      <c r="W160" s="290"/>
      <c r="X160" s="308"/>
    </row>
    <row r="161" spans="16:24" ht="18" customHeight="1" x14ac:dyDescent="0.2">
      <c r="P161" s="293"/>
      <c r="Q161" s="283"/>
      <c r="R161" s="289"/>
      <c r="S161" s="293"/>
      <c r="T161" s="309"/>
      <c r="U161" s="289"/>
      <c r="V161" s="293"/>
      <c r="W161" s="290"/>
      <c r="X161" s="308"/>
    </row>
    <row r="162" spans="16:24" ht="18" customHeight="1" x14ac:dyDescent="0.2">
      <c r="P162" s="293"/>
      <c r="Q162" s="283"/>
      <c r="R162" s="289"/>
      <c r="S162" s="293"/>
      <c r="T162" s="309"/>
      <c r="U162" s="289"/>
      <c r="V162" s="293"/>
      <c r="W162" s="290"/>
      <c r="X162" s="308"/>
    </row>
    <row r="163" spans="16:24" ht="18" customHeight="1" x14ac:dyDescent="0.2">
      <c r="P163" s="293"/>
      <c r="Q163" s="283"/>
      <c r="R163" s="289"/>
      <c r="S163" s="293"/>
      <c r="T163" s="309"/>
      <c r="U163" s="289"/>
      <c r="V163" s="293"/>
      <c r="W163" s="290"/>
      <c r="X163" s="308"/>
    </row>
    <row r="164" spans="16:24" ht="18" customHeight="1" x14ac:dyDescent="0.2">
      <c r="P164" s="293"/>
      <c r="Q164" s="283"/>
      <c r="R164" s="289"/>
      <c r="S164" s="293"/>
      <c r="T164" s="309"/>
      <c r="U164" s="289"/>
      <c r="V164" s="293"/>
      <c r="W164" s="290"/>
      <c r="X164" s="308"/>
    </row>
    <row r="165" spans="16:24" ht="18" customHeight="1" x14ac:dyDescent="0.2">
      <c r="P165" s="293"/>
      <c r="Q165" s="283"/>
      <c r="R165" s="289"/>
      <c r="S165" s="293"/>
      <c r="T165" s="309"/>
      <c r="U165" s="289"/>
      <c r="V165" s="293"/>
      <c r="W165" s="290"/>
      <c r="X165" s="308"/>
    </row>
    <row r="166" spans="16:24" ht="18" customHeight="1" x14ac:dyDescent="0.2">
      <c r="P166" s="293"/>
      <c r="Q166" s="283"/>
      <c r="R166" s="289"/>
      <c r="S166" s="293"/>
      <c r="T166" s="309"/>
      <c r="U166" s="289"/>
      <c r="V166" s="293"/>
      <c r="W166" s="290"/>
      <c r="X166" s="308"/>
    </row>
    <row r="167" spans="16:24" ht="18" customHeight="1" x14ac:dyDescent="0.2">
      <c r="P167" s="293"/>
      <c r="Q167" s="283"/>
      <c r="R167" s="289"/>
      <c r="S167" s="293"/>
      <c r="T167" s="309"/>
      <c r="U167" s="289"/>
      <c r="V167" s="293"/>
      <c r="W167" s="290"/>
      <c r="X167" s="308"/>
    </row>
    <row r="168" spans="16:24" ht="18" customHeight="1" x14ac:dyDescent="0.2">
      <c r="P168" s="293"/>
      <c r="Q168" s="283"/>
      <c r="R168" s="289"/>
      <c r="S168" s="293"/>
      <c r="T168" s="309"/>
      <c r="U168" s="289"/>
      <c r="V168" s="293"/>
      <c r="W168" s="290"/>
      <c r="X168" s="308"/>
    </row>
    <row r="169" spans="16:24" ht="18" customHeight="1" x14ac:dyDescent="0.2">
      <c r="P169" s="293"/>
      <c r="Q169" s="283"/>
      <c r="R169" s="289"/>
      <c r="S169" s="293"/>
      <c r="T169" s="309"/>
      <c r="U169" s="289"/>
      <c r="V169" s="293"/>
      <c r="W169" s="290"/>
      <c r="X169" s="308"/>
    </row>
    <row r="170" spans="16:24" ht="18" customHeight="1" x14ac:dyDescent="0.2">
      <c r="P170" s="293"/>
      <c r="Q170" s="283"/>
      <c r="R170" s="289"/>
      <c r="S170" s="293"/>
      <c r="T170" s="309"/>
      <c r="U170" s="289"/>
      <c r="V170" s="293"/>
      <c r="W170" s="290"/>
      <c r="X170" s="308"/>
    </row>
    <row r="171" spans="16:24" ht="18" customHeight="1" x14ac:dyDescent="0.2">
      <c r="P171" s="293"/>
      <c r="Q171" s="283"/>
      <c r="R171" s="289"/>
      <c r="S171" s="293"/>
      <c r="T171" s="309"/>
      <c r="U171" s="289"/>
      <c r="V171" s="293"/>
      <c r="W171" s="290"/>
      <c r="X171" s="308"/>
    </row>
    <row r="172" spans="16:24" ht="18" customHeight="1" x14ac:dyDescent="0.2">
      <c r="P172" s="293"/>
      <c r="Q172" s="283"/>
      <c r="R172" s="289"/>
      <c r="S172" s="293"/>
      <c r="T172" s="309"/>
      <c r="U172" s="289"/>
      <c r="V172" s="293"/>
      <c r="W172" s="290"/>
      <c r="X172" s="308"/>
    </row>
    <row r="173" spans="16:24" ht="18" customHeight="1" x14ac:dyDescent="0.2">
      <c r="P173" s="293"/>
      <c r="Q173" s="283"/>
      <c r="R173" s="289"/>
      <c r="S173" s="293"/>
      <c r="T173" s="309"/>
      <c r="U173" s="289"/>
      <c r="V173" s="293"/>
      <c r="W173" s="290"/>
      <c r="X173" s="308"/>
    </row>
    <row r="174" spans="16:24" ht="18" customHeight="1" x14ac:dyDescent="0.2">
      <c r="P174" s="293"/>
      <c r="Q174" s="283"/>
      <c r="R174" s="289"/>
      <c r="S174" s="293"/>
      <c r="T174" s="309"/>
      <c r="U174" s="289"/>
      <c r="V174" s="293"/>
      <c r="W174" s="290"/>
      <c r="X174" s="308"/>
    </row>
    <row r="175" spans="16:24" ht="18" customHeight="1" x14ac:dyDescent="0.2">
      <c r="P175" s="293"/>
      <c r="Q175" s="283"/>
      <c r="R175" s="289"/>
      <c r="S175" s="293"/>
      <c r="T175" s="309"/>
      <c r="U175" s="289"/>
      <c r="V175" s="293"/>
      <c r="W175" s="290"/>
      <c r="X175" s="308"/>
    </row>
  </sheetData>
  <mergeCells count="47">
    <mergeCell ref="D8:D9"/>
    <mergeCell ref="I8:I9"/>
    <mergeCell ref="A57:E57"/>
    <mergeCell ref="A55:M55"/>
    <mergeCell ref="E33:G33"/>
    <mergeCell ref="H33:H34"/>
    <mergeCell ref="I33:I34"/>
    <mergeCell ref="J33:J34"/>
    <mergeCell ref="K33:K34"/>
    <mergeCell ref="L33:L34"/>
    <mergeCell ref="M33:M34"/>
    <mergeCell ref="N8:N9"/>
    <mergeCell ref="H8:H9"/>
    <mergeCell ref="C8:C9"/>
    <mergeCell ref="A8:A9"/>
    <mergeCell ref="N33:N34"/>
    <mergeCell ref="B33:B34"/>
    <mergeCell ref="D33:D34"/>
    <mergeCell ref="A33:A34"/>
    <mergeCell ref="C33:C34"/>
    <mergeCell ref="B8:B9"/>
    <mergeCell ref="E8:G8"/>
    <mergeCell ref="A30:M30"/>
    <mergeCell ref="J8:J9"/>
    <mergeCell ref="K8:K9"/>
    <mergeCell ref="L8:L9"/>
    <mergeCell ref="M8:M9"/>
    <mergeCell ref="V8:V9"/>
    <mergeCell ref="W8:W9"/>
    <mergeCell ref="X8:X9"/>
    <mergeCell ref="Y8:Y9"/>
    <mergeCell ref="P8:P9"/>
    <mergeCell ref="Q8:Q9"/>
    <mergeCell ref="R8:R9"/>
    <mergeCell ref="S8:S9"/>
    <mergeCell ref="T8:T9"/>
    <mergeCell ref="P33:P34"/>
    <mergeCell ref="Q33:Q34"/>
    <mergeCell ref="R33:R34"/>
    <mergeCell ref="S33:S34"/>
    <mergeCell ref="U8:U9"/>
    <mergeCell ref="Y33:Y34"/>
    <mergeCell ref="T33:T34"/>
    <mergeCell ref="U33:U34"/>
    <mergeCell ref="V33:V34"/>
    <mergeCell ref="W33:W34"/>
    <mergeCell ref="X33:X34"/>
  </mergeCells>
  <phoneticPr fontId="3"/>
  <pageMargins left="0.70866141732283472" right="0.70866141732283472" top="0.74803149606299213" bottom="0.74803149606299213" header="0.31496062992125984" footer="0.31496062992125984"/>
  <pageSetup paperSize="9" scale="49" fitToWidth="2" fitToHeight="0" orientation="portrait" r:id="rId1"/>
  <headerFooter>
    <oddHeader>&amp;R&amp;"HG丸ｺﾞｼｯｸM-PRO,標準"証憑一覧</oddHeader>
    <oddFooter>&amp;C&amp;"HG丸ｺﾞｼｯｸM-PRO,標準"&amp;P/&amp;N</oddFooter>
  </headerFooter>
  <colBreaks count="1" manualBreakCount="1">
    <brk id="14" max="5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72"/>
  <sheetViews>
    <sheetView view="pageBreakPreview" zoomScaleNormal="100" zoomScaleSheetLayoutView="100" workbookViewId="0"/>
  </sheetViews>
  <sheetFormatPr defaultColWidth="9" defaultRowHeight="18" customHeight="1" x14ac:dyDescent="0.2"/>
  <cols>
    <col min="1" max="1" width="11.44140625" style="127" bestFit="1" customWidth="1"/>
    <col min="2" max="2" width="5.6640625" style="128" customWidth="1"/>
    <col min="3" max="3" width="9.77734375" style="128" bestFit="1" customWidth="1"/>
    <col min="4" max="4" width="14.33203125" style="128" customWidth="1"/>
    <col min="5" max="5" width="20.6640625" style="129" customWidth="1"/>
    <col min="6" max="6" width="22" style="129" customWidth="1"/>
    <col min="7" max="7" width="15" style="130" bestFit="1" customWidth="1"/>
    <col min="8" max="8" width="5.77734375" style="130" customWidth="1"/>
    <col min="9" max="9" width="8" style="130" customWidth="1"/>
    <col min="10" max="10" width="13.6640625" style="130" customWidth="1"/>
    <col min="11" max="11" width="5.77734375" style="130" customWidth="1"/>
    <col min="12" max="12" width="8" style="130" customWidth="1"/>
    <col min="13" max="13" width="16.6640625" style="128" bestFit="1" customWidth="1"/>
    <col min="14" max="14" width="2.21875" style="128" customWidth="1"/>
    <col min="15" max="15" width="14.6640625" style="128" customWidth="1"/>
    <col min="16" max="16" width="23.21875" style="129" customWidth="1"/>
    <col min="17" max="18" width="8" style="128" customWidth="1"/>
    <col min="19" max="19" width="13.6640625" style="128" customWidth="1"/>
    <col min="20" max="21" width="8" style="128" customWidth="1"/>
    <col min="22" max="22" width="16.6640625" style="128" customWidth="1"/>
    <col min="23" max="23" width="12.109375" style="128" customWidth="1"/>
    <col min="24" max="24" width="21.44140625" style="128" customWidth="1"/>
    <col min="25" max="16384" width="9" style="128"/>
  </cols>
  <sheetData>
    <row r="1" spans="1:24" ht="18" customHeight="1" x14ac:dyDescent="0.2">
      <c r="A1" s="128" t="s">
        <v>39</v>
      </c>
      <c r="P1" s="128"/>
    </row>
    <row r="2" spans="1:24" ht="18" customHeight="1" x14ac:dyDescent="0.2">
      <c r="A2" s="128" t="s">
        <v>44</v>
      </c>
      <c r="M2" s="291" t="s">
        <v>272</v>
      </c>
    </row>
    <row r="3" spans="1:24" ht="18" customHeight="1" x14ac:dyDescent="0.2">
      <c r="O3" s="156" t="s">
        <v>251</v>
      </c>
      <c r="P3" s="237">
        <f>収支報告書!H10</f>
        <v>44927</v>
      </c>
      <c r="R3" s="266" t="s">
        <v>265</v>
      </c>
    </row>
    <row r="4" spans="1:24" ht="18" customHeight="1" x14ac:dyDescent="0.2">
      <c r="A4" s="156" t="s">
        <v>45</v>
      </c>
      <c r="B4" s="176" t="s">
        <v>98</v>
      </c>
      <c r="C4" s="157"/>
      <c r="D4" s="157"/>
      <c r="E4" s="177"/>
      <c r="F4" s="177"/>
      <c r="G4" s="158"/>
      <c r="H4" s="133"/>
      <c r="I4" s="133"/>
      <c r="J4" s="238"/>
      <c r="K4" s="238"/>
      <c r="L4" s="238"/>
      <c r="M4" s="159"/>
      <c r="O4" s="156" t="s">
        <v>252</v>
      </c>
      <c r="P4" s="237">
        <f>収支報告書!J10</f>
        <v>44985</v>
      </c>
    </row>
    <row r="5" spans="1:24" s="138" customFormat="1" ht="18" customHeight="1" x14ac:dyDescent="0.2">
      <c r="A5" s="355" t="s">
        <v>9</v>
      </c>
      <c r="B5" s="354" t="s">
        <v>0</v>
      </c>
      <c r="C5" s="354" t="s">
        <v>1</v>
      </c>
      <c r="D5" s="354" t="s">
        <v>5</v>
      </c>
      <c r="E5" s="354" t="s">
        <v>2</v>
      </c>
      <c r="F5" s="354"/>
      <c r="G5" s="353" t="s">
        <v>19</v>
      </c>
      <c r="H5" s="344" t="s">
        <v>271</v>
      </c>
      <c r="I5" s="356" t="s">
        <v>258</v>
      </c>
      <c r="J5" s="358" t="s">
        <v>19</v>
      </c>
      <c r="K5" s="348" t="s">
        <v>257</v>
      </c>
      <c r="L5" s="350" t="s">
        <v>259</v>
      </c>
      <c r="M5" s="352" t="s">
        <v>46</v>
      </c>
      <c r="N5" s="276"/>
      <c r="O5" s="346" t="s">
        <v>249</v>
      </c>
      <c r="P5" s="348" t="s">
        <v>250</v>
      </c>
      <c r="Q5" s="350" t="s">
        <v>258</v>
      </c>
      <c r="R5" s="344" t="s">
        <v>260</v>
      </c>
      <c r="S5" s="344" t="s">
        <v>262</v>
      </c>
      <c r="T5" s="344" t="s">
        <v>259</v>
      </c>
      <c r="U5" s="344" t="s">
        <v>260</v>
      </c>
      <c r="V5" s="344" t="s">
        <v>263</v>
      </c>
      <c r="W5" s="344" t="s">
        <v>264</v>
      </c>
      <c r="X5" s="342" t="s">
        <v>250</v>
      </c>
    </row>
    <row r="6" spans="1:24" s="138" customFormat="1" ht="54.75" customHeight="1" x14ac:dyDescent="0.2">
      <c r="A6" s="355"/>
      <c r="B6" s="354"/>
      <c r="C6" s="354"/>
      <c r="D6" s="354"/>
      <c r="E6" s="135" t="s">
        <v>80</v>
      </c>
      <c r="F6" s="135" t="s">
        <v>229</v>
      </c>
      <c r="G6" s="353"/>
      <c r="H6" s="345"/>
      <c r="I6" s="357"/>
      <c r="J6" s="359"/>
      <c r="K6" s="349"/>
      <c r="L6" s="351"/>
      <c r="M6" s="352"/>
      <c r="N6" s="128"/>
      <c r="O6" s="347"/>
      <c r="P6" s="349"/>
      <c r="Q6" s="351"/>
      <c r="R6" s="345"/>
      <c r="S6" s="345"/>
      <c r="T6" s="345"/>
      <c r="U6" s="345"/>
      <c r="V6" s="345"/>
      <c r="W6" s="345"/>
      <c r="X6" s="343"/>
    </row>
    <row r="7" spans="1:24" ht="18" customHeight="1" x14ac:dyDescent="0.2">
      <c r="A7" s="139" t="s">
        <v>76</v>
      </c>
      <c r="B7" s="140">
        <v>1</v>
      </c>
      <c r="C7" s="141"/>
      <c r="D7" s="233">
        <v>44953</v>
      </c>
      <c r="E7" s="142"/>
      <c r="F7" s="264"/>
      <c r="G7" s="264">
        <v>500</v>
      </c>
      <c r="H7" s="267" t="s">
        <v>269</v>
      </c>
      <c r="I7" s="268">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J7" s="254">
        <f>ROUNDDOWN(G7/I7,2)</f>
        <v>0.8</v>
      </c>
      <c r="K7" s="252" t="s">
        <v>256</v>
      </c>
      <c r="L7" s="280">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M7" s="265">
        <f>ROUNDDOWN(J7*L7,0)</f>
        <v>104</v>
      </c>
      <c r="O7" s="274" t="str">
        <f>IF(D7="","",IF(AND($P$3&lt;=D7,$P$4&gt;=D7),"○","×"))</f>
        <v>○</v>
      </c>
      <c r="P7" s="257"/>
      <c r="Q7" s="268">
        <f>IF(G7="","",IF(H7='換算レート表(レートチェック用)'!$C$8,VLOOKUP(D7,'換算レート表(レートチェック用)'!$B$9:$E$26,2,TRUE),IF(H7='換算レート表(レートチェック用)'!$D$8,VLOOKUP(D7,'換算レート表(レートチェック用)'!$B$9:$E$26,3,TRUE),IF(H7='換算レート表(レートチェック用)'!$E$8,VLOOKUP(D7,'換算レート表(レートチェック用)'!$B$9:$E$26,4,TRUE),IF(OR(H7="JPY",H7="円"),1,0)))))</f>
        <v>620.91999999999996</v>
      </c>
      <c r="R7" s="269" t="str">
        <f>IF(G7="","",IF(I7=Q7,"〇","×"))</f>
        <v>〇</v>
      </c>
      <c r="S7" s="270">
        <f>IF(J7="","",ROUNDDOWN(G7/Q7,2))</f>
        <v>0.8</v>
      </c>
      <c r="T7" s="268">
        <f>IF(J7="","",IF(K7='換算レート表(レートチェック用)'!$C$8,VLOOKUP(D7,'換算レート表(レートチェック用)'!$B$9:$E$26,2,TRUE),IF(K7='換算レート表(レートチェック用)'!$D$8,VLOOKUP(D7,'換算レート表(レートチェック用)'!$B$9:$E$26,3,TRUE),IF(K7='換算レート表(レートチェック用)'!$E$8,VLOOKUP(D7,'換算レート表(レートチェック用)'!$B$9:$E$26,4,TRUE),IF(OR(K7="JPY",K7="円"),1,0)))))</f>
        <v>130.72999999999999</v>
      </c>
      <c r="U7" s="269" t="str">
        <f>IF(J7="","",IF(L7=T7,"〇","×"))</f>
        <v>〇</v>
      </c>
      <c r="V7" s="271">
        <f>IF(G7="","",IF(J7="",ROUNDDOWN(G7*Q7,0),ROUNDDOWN(S7*T7,0)))</f>
        <v>104</v>
      </c>
      <c r="W7" s="272">
        <f>IF(G7="","",M7-V7)</f>
        <v>0</v>
      </c>
      <c r="X7" s="258"/>
    </row>
    <row r="8" spans="1:24" ht="18" customHeight="1" x14ac:dyDescent="0.2">
      <c r="A8" s="139" t="s">
        <v>76</v>
      </c>
      <c r="B8" s="145">
        <v>2</v>
      </c>
      <c r="C8" s="146"/>
      <c r="D8" s="147"/>
      <c r="E8" s="178"/>
      <c r="F8" s="178"/>
      <c r="G8" s="149"/>
      <c r="H8" s="255"/>
      <c r="I8" s="268"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J8" s="253"/>
      <c r="K8" s="253"/>
      <c r="L8" s="280"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M8" s="151"/>
      <c r="N8" s="138"/>
      <c r="O8" s="274" t="str">
        <f t="shared" ref="O8:O26" si="0">IF(D8="","",IF(AND($P$3&lt;=D8,$P$4&gt;=D8),"○","×"))</f>
        <v/>
      </c>
      <c r="P8" s="257"/>
      <c r="Q8" s="268" t="str">
        <f>IF(G8="","",IF(H8='換算レート表(レートチェック用)'!$C$8,VLOOKUP(D8,'換算レート表(レートチェック用)'!$B$9:$E$26,2,TRUE),IF(H8='換算レート表(レートチェック用)'!$D$8,VLOOKUP(D8,'換算レート表(レートチェック用)'!$B$9:$E$26,3,TRUE),IF(H8='換算レート表(レートチェック用)'!$E$8,VLOOKUP(D8,'換算レート表(レートチェック用)'!$B$9:$E$26,4,TRUE),IF(OR(H8="JPY",H8="円"),1,0)))))</f>
        <v/>
      </c>
      <c r="R8" s="269" t="str">
        <f t="shared" ref="R8:R26" si="1">IF(G8="","",IF(I8=Q8,"〇","×"))</f>
        <v/>
      </c>
      <c r="S8" s="270" t="str">
        <f t="shared" ref="S8:S26" si="2">IF(J8="","",ROUNDDOWN(G8/Q8,2))</f>
        <v/>
      </c>
      <c r="T8" s="268" t="str">
        <f>IF(J8="","",IF(K8='換算レート表(レートチェック用)'!$C$8,VLOOKUP(D8,'換算レート表(レートチェック用)'!$B$9:$E$26,2,TRUE),IF(K8='換算レート表(レートチェック用)'!$D$8,VLOOKUP(D8,'換算レート表(レートチェック用)'!$B$9:$E$26,3,TRUE),IF(K8='換算レート表(レートチェック用)'!$E$8,VLOOKUP(D8,'換算レート表(レートチェック用)'!$B$9:$E$26,4,TRUE),IF(OR(K8="JPY",K8="円"),1,0)))))</f>
        <v/>
      </c>
      <c r="U8" s="269" t="str">
        <f t="shared" ref="U8:U26" si="3">IF(J8="","",IF(L8=T8,"〇","×"))</f>
        <v/>
      </c>
      <c r="V8" s="271" t="str">
        <f t="shared" ref="V8:V26" si="4">IF(G8="","",IF(J8="",ROUNDDOWN(G8*Q8,0),ROUNDDOWN(S8*T8,0)))</f>
        <v/>
      </c>
      <c r="W8" s="272" t="str">
        <f t="shared" ref="W8:W26" si="5">IF(G8="","",M8-V8)</f>
        <v/>
      </c>
      <c r="X8" s="258"/>
    </row>
    <row r="9" spans="1:24" ht="18" customHeight="1" x14ac:dyDescent="0.2">
      <c r="A9" s="139" t="s">
        <v>76</v>
      </c>
      <c r="B9" s="145">
        <v>3</v>
      </c>
      <c r="C9" s="146"/>
      <c r="D9" s="147"/>
      <c r="E9" s="178"/>
      <c r="F9" s="178"/>
      <c r="G9" s="149"/>
      <c r="H9" s="255"/>
      <c r="I9" s="268"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J9" s="253"/>
      <c r="K9" s="253"/>
      <c r="L9" s="280"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M9" s="151"/>
      <c r="N9" s="144"/>
      <c r="O9" s="274" t="str">
        <f t="shared" si="0"/>
        <v/>
      </c>
      <c r="P9" s="257"/>
      <c r="Q9" s="268" t="str">
        <f>IF(G9="","",IF(H9='換算レート表(レートチェック用)'!$C$8,VLOOKUP(D9,'換算レート表(レートチェック用)'!$B$9:$E$26,2,TRUE),IF(H9='換算レート表(レートチェック用)'!$D$8,VLOOKUP(D9,'換算レート表(レートチェック用)'!$B$9:$E$26,3,TRUE),IF(H9='換算レート表(レートチェック用)'!$E$8,VLOOKUP(D9,'換算レート表(レートチェック用)'!$B$9:$E$26,4,TRUE),IF(OR(H9="JPY",H9="円"),1,0)))))</f>
        <v/>
      </c>
      <c r="R9" s="269" t="str">
        <f t="shared" si="1"/>
        <v/>
      </c>
      <c r="S9" s="270" t="str">
        <f t="shared" si="2"/>
        <v/>
      </c>
      <c r="T9" s="268" t="str">
        <f>IF(J9="","",IF(K9='換算レート表(レートチェック用)'!$C$8,VLOOKUP(D9,'換算レート表(レートチェック用)'!$B$9:$E$26,2,TRUE),IF(K9='換算レート表(レートチェック用)'!$D$8,VLOOKUP(D9,'換算レート表(レートチェック用)'!$B$9:$E$26,3,TRUE),IF(K9='換算レート表(レートチェック用)'!$E$8,VLOOKUP(D9,'換算レート表(レートチェック用)'!$B$9:$E$26,4,TRUE),IF(OR(K9="JPY",K9="円"),1,0)))))</f>
        <v/>
      </c>
      <c r="U9" s="269" t="str">
        <f t="shared" si="3"/>
        <v/>
      </c>
      <c r="V9" s="271" t="str">
        <f t="shared" si="4"/>
        <v/>
      </c>
      <c r="W9" s="272" t="str">
        <f t="shared" si="5"/>
        <v/>
      </c>
      <c r="X9" s="258"/>
    </row>
    <row r="10" spans="1:24" ht="18" customHeight="1" x14ac:dyDescent="0.2">
      <c r="A10" s="139" t="s">
        <v>76</v>
      </c>
      <c r="B10" s="145">
        <v>4</v>
      </c>
      <c r="C10" s="146"/>
      <c r="D10" s="147"/>
      <c r="E10" s="179"/>
      <c r="F10" s="179"/>
      <c r="G10" s="149"/>
      <c r="H10" s="255"/>
      <c r="I10" s="268"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J10" s="253"/>
      <c r="K10" s="253"/>
      <c r="L10" s="280"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M10" s="151"/>
      <c r="N10" s="144"/>
      <c r="O10" s="274" t="str">
        <f t="shared" si="0"/>
        <v/>
      </c>
      <c r="P10" s="257"/>
      <c r="Q10" s="268" t="str">
        <f>IF(G10="","",IF(H10='換算レート表(レートチェック用)'!$C$8,VLOOKUP(D10,'換算レート表(レートチェック用)'!$B$9:$E$26,2,TRUE),IF(H10='換算レート表(レートチェック用)'!$D$8,VLOOKUP(D10,'換算レート表(レートチェック用)'!$B$9:$E$26,3,TRUE),IF(H10='換算レート表(レートチェック用)'!$E$8,VLOOKUP(D10,'換算レート表(レートチェック用)'!$B$9:$E$26,4,TRUE),IF(OR(H10="JPY",H10="円"),1,0)))))</f>
        <v/>
      </c>
      <c r="R10" s="269" t="str">
        <f t="shared" si="1"/>
        <v/>
      </c>
      <c r="S10" s="270" t="str">
        <f t="shared" si="2"/>
        <v/>
      </c>
      <c r="T10" s="268" t="str">
        <f>IF(J10="","",IF(K10='換算レート表(レートチェック用)'!$C$8,VLOOKUP(D10,'換算レート表(レートチェック用)'!$B$9:$E$26,2,TRUE),IF(K10='換算レート表(レートチェック用)'!$D$8,VLOOKUP(D10,'換算レート表(レートチェック用)'!$B$9:$E$26,3,TRUE),IF(K10='換算レート表(レートチェック用)'!$E$8,VLOOKUP(D10,'換算レート表(レートチェック用)'!$B$9:$E$26,4,TRUE),IF(OR(K10="JPY",K10="円"),1,0)))))</f>
        <v/>
      </c>
      <c r="U10" s="269" t="str">
        <f t="shared" si="3"/>
        <v/>
      </c>
      <c r="V10" s="271" t="str">
        <f t="shared" si="4"/>
        <v/>
      </c>
      <c r="W10" s="272" t="str">
        <f t="shared" si="5"/>
        <v/>
      </c>
      <c r="X10" s="258"/>
    </row>
    <row r="11" spans="1:24" ht="18" customHeight="1" x14ac:dyDescent="0.2">
      <c r="A11" s="139" t="s">
        <v>76</v>
      </c>
      <c r="B11" s="145">
        <v>5</v>
      </c>
      <c r="C11" s="146"/>
      <c r="D11" s="147"/>
      <c r="E11" s="178"/>
      <c r="F11" s="178"/>
      <c r="G11" s="149"/>
      <c r="H11" s="255"/>
      <c r="I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J11" s="253"/>
      <c r="K11" s="253"/>
      <c r="L11" s="280"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M11" s="151"/>
      <c r="N11" s="144"/>
      <c r="O11" s="274" t="str">
        <f t="shared" si="0"/>
        <v/>
      </c>
      <c r="P11" s="257"/>
      <c r="Q11" s="268" t="str">
        <f>IF(G11="","",IF(H11='換算レート表(レートチェック用)'!$C$8,VLOOKUP(D11,'換算レート表(レートチェック用)'!$B$9:$E$26,2,TRUE),IF(H11='換算レート表(レートチェック用)'!$D$8,VLOOKUP(D11,'換算レート表(レートチェック用)'!$B$9:$E$26,3,TRUE),IF(H11='換算レート表(レートチェック用)'!$E$8,VLOOKUP(D11,'換算レート表(レートチェック用)'!$B$9:$E$26,4,TRUE),IF(OR(H11="JPY",H11="円"),1,0)))))</f>
        <v/>
      </c>
      <c r="R11" s="269" t="str">
        <f t="shared" si="1"/>
        <v/>
      </c>
      <c r="S11" s="270" t="str">
        <f t="shared" si="2"/>
        <v/>
      </c>
      <c r="T11" s="268" t="str">
        <f>IF(J11="","",IF(K11='換算レート表(レートチェック用)'!$C$8,VLOOKUP(D11,'換算レート表(レートチェック用)'!$B$9:$E$26,2,TRUE),IF(K11='換算レート表(レートチェック用)'!$D$8,VLOOKUP(D11,'換算レート表(レートチェック用)'!$B$9:$E$26,3,TRUE),IF(K11='換算レート表(レートチェック用)'!$E$8,VLOOKUP(D11,'換算レート表(レートチェック用)'!$B$9:$E$26,4,TRUE),IF(OR(K11="JPY",K11="円"),1,0)))))</f>
        <v/>
      </c>
      <c r="U11" s="269" t="str">
        <f t="shared" si="3"/>
        <v/>
      </c>
      <c r="V11" s="271" t="str">
        <f t="shared" si="4"/>
        <v/>
      </c>
      <c r="W11" s="272" t="str">
        <f t="shared" si="5"/>
        <v/>
      </c>
      <c r="X11" s="258"/>
    </row>
    <row r="12" spans="1:24" ht="18" customHeight="1" x14ac:dyDescent="0.2">
      <c r="A12" s="139" t="s">
        <v>76</v>
      </c>
      <c r="B12" s="145">
        <v>6</v>
      </c>
      <c r="C12" s="146"/>
      <c r="D12" s="147"/>
      <c r="E12" s="178"/>
      <c r="F12" s="178"/>
      <c r="G12" s="149"/>
      <c r="H12" s="255"/>
      <c r="I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J12" s="253"/>
      <c r="K12" s="253"/>
      <c r="L12" s="280"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M12" s="151"/>
      <c r="N12" s="144"/>
      <c r="O12" s="274" t="str">
        <f t="shared" si="0"/>
        <v/>
      </c>
      <c r="P12" s="257"/>
      <c r="Q12" s="268" t="str">
        <f>IF(G12="","",IF(H12='換算レート表(レートチェック用)'!$C$8,VLOOKUP(D12,'換算レート表(レートチェック用)'!$B$9:$E$26,2,TRUE),IF(H12='換算レート表(レートチェック用)'!$D$8,VLOOKUP(D12,'換算レート表(レートチェック用)'!$B$9:$E$26,3,TRUE),IF(H12='換算レート表(レートチェック用)'!$E$8,VLOOKUP(D12,'換算レート表(レートチェック用)'!$B$9:$E$26,4,TRUE),IF(OR(H12="JPY",H12="円"),1,0)))))</f>
        <v/>
      </c>
      <c r="R12" s="269" t="str">
        <f t="shared" si="1"/>
        <v/>
      </c>
      <c r="S12" s="270" t="str">
        <f t="shared" si="2"/>
        <v/>
      </c>
      <c r="T12" s="268" t="str">
        <f>IF(J12="","",IF(K12='換算レート表(レートチェック用)'!$C$8,VLOOKUP(D12,'換算レート表(レートチェック用)'!$B$9:$E$26,2,TRUE),IF(K12='換算レート表(レートチェック用)'!$D$8,VLOOKUP(D12,'換算レート表(レートチェック用)'!$B$9:$E$26,3,TRUE),IF(K12='換算レート表(レートチェック用)'!$E$8,VLOOKUP(D12,'換算レート表(レートチェック用)'!$B$9:$E$26,4,TRUE),IF(OR(K12="JPY",K12="円"),1,0)))))</f>
        <v/>
      </c>
      <c r="U12" s="269" t="str">
        <f t="shared" si="3"/>
        <v/>
      </c>
      <c r="V12" s="271" t="str">
        <f t="shared" si="4"/>
        <v/>
      </c>
      <c r="W12" s="272" t="str">
        <f t="shared" si="5"/>
        <v/>
      </c>
      <c r="X12" s="258"/>
    </row>
    <row r="13" spans="1:24" ht="18" customHeight="1" x14ac:dyDescent="0.2">
      <c r="A13" s="139" t="s">
        <v>76</v>
      </c>
      <c r="B13" s="145">
        <v>7</v>
      </c>
      <c r="C13" s="146"/>
      <c r="D13" s="147"/>
      <c r="E13" s="178"/>
      <c r="F13" s="178"/>
      <c r="G13" s="149"/>
      <c r="H13" s="255"/>
      <c r="I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J13" s="253"/>
      <c r="K13" s="253"/>
      <c r="L13" s="280"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M13" s="151"/>
      <c r="N13" s="144"/>
      <c r="O13" s="274" t="str">
        <f t="shared" si="0"/>
        <v/>
      </c>
      <c r="P13" s="257"/>
      <c r="Q13" s="268" t="str">
        <f>IF(G13="","",IF(H13='換算レート表(レートチェック用)'!$C$8,VLOOKUP(D13,'換算レート表(レートチェック用)'!$B$9:$E$26,2,TRUE),IF(H13='換算レート表(レートチェック用)'!$D$8,VLOOKUP(D13,'換算レート表(レートチェック用)'!$B$9:$E$26,3,TRUE),IF(H13='換算レート表(レートチェック用)'!$E$8,VLOOKUP(D13,'換算レート表(レートチェック用)'!$B$9:$E$26,4,TRUE),IF(OR(H13="JPY",H13="円"),1,0)))))</f>
        <v/>
      </c>
      <c r="R13" s="269" t="str">
        <f t="shared" si="1"/>
        <v/>
      </c>
      <c r="S13" s="270" t="str">
        <f t="shared" si="2"/>
        <v/>
      </c>
      <c r="T13" s="268" t="str">
        <f>IF(J13="","",IF(K13='換算レート表(レートチェック用)'!$C$8,VLOOKUP(D13,'換算レート表(レートチェック用)'!$B$9:$E$26,2,TRUE),IF(K13='換算レート表(レートチェック用)'!$D$8,VLOOKUP(D13,'換算レート表(レートチェック用)'!$B$9:$E$26,3,TRUE),IF(K13='換算レート表(レートチェック用)'!$E$8,VLOOKUP(D13,'換算レート表(レートチェック用)'!$B$9:$E$26,4,TRUE),IF(OR(K13="JPY",K13="円"),1,0)))))</f>
        <v/>
      </c>
      <c r="U13" s="269" t="str">
        <f t="shared" si="3"/>
        <v/>
      </c>
      <c r="V13" s="271" t="str">
        <f t="shared" si="4"/>
        <v/>
      </c>
      <c r="W13" s="272" t="str">
        <f t="shared" si="5"/>
        <v/>
      </c>
      <c r="X13" s="258"/>
    </row>
    <row r="14" spans="1:24" ht="18" customHeight="1" x14ac:dyDescent="0.2">
      <c r="A14" s="139" t="s">
        <v>76</v>
      </c>
      <c r="B14" s="145">
        <v>8</v>
      </c>
      <c r="C14" s="146"/>
      <c r="D14" s="147"/>
      <c r="E14" s="178"/>
      <c r="F14" s="178"/>
      <c r="G14" s="149"/>
      <c r="H14" s="255"/>
      <c r="I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J14" s="253"/>
      <c r="K14" s="253"/>
      <c r="L14" s="280"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M14" s="151"/>
      <c r="O14" s="274" t="str">
        <f t="shared" si="0"/>
        <v/>
      </c>
      <c r="P14" s="257"/>
      <c r="Q14" s="268" t="str">
        <f>IF(G14="","",IF(H14='換算レート表(レートチェック用)'!$C$8,VLOOKUP(D14,'換算レート表(レートチェック用)'!$B$9:$E$26,2,TRUE),IF(H14='換算レート表(レートチェック用)'!$D$8,VLOOKUP(D14,'換算レート表(レートチェック用)'!$B$9:$E$26,3,TRUE),IF(H14='換算レート表(レートチェック用)'!$E$8,VLOOKUP(D14,'換算レート表(レートチェック用)'!$B$9:$E$26,4,TRUE),IF(OR(H14="JPY",H14="円"),1,0)))))</f>
        <v/>
      </c>
      <c r="R14" s="269" t="str">
        <f t="shared" si="1"/>
        <v/>
      </c>
      <c r="S14" s="270" t="str">
        <f t="shared" si="2"/>
        <v/>
      </c>
      <c r="T14" s="268" t="str">
        <f>IF(J14="","",IF(K14='換算レート表(レートチェック用)'!$C$8,VLOOKUP(D14,'換算レート表(レートチェック用)'!$B$9:$E$26,2,TRUE),IF(K14='換算レート表(レートチェック用)'!$D$8,VLOOKUP(D14,'換算レート表(レートチェック用)'!$B$9:$E$26,3,TRUE),IF(K14='換算レート表(レートチェック用)'!$E$8,VLOOKUP(D14,'換算レート表(レートチェック用)'!$B$9:$E$26,4,TRUE),IF(OR(K14="JPY",K14="円"),1,0)))))</f>
        <v/>
      </c>
      <c r="U14" s="269" t="str">
        <f t="shared" si="3"/>
        <v/>
      </c>
      <c r="V14" s="271" t="str">
        <f t="shared" si="4"/>
        <v/>
      </c>
      <c r="W14" s="272" t="str">
        <f t="shared" si="5"/>
        <v/>
      </c>
      <c r="X14" s="258"/>
    </row>
    <row r="15" spans="1:24" ht="18" customHeight="1" x14ac:dyDescent="0.2">
      <c r="A15" s="139" t="s">
        <v>76</v>
      </c>
      <c r="B15" s="145">
        <v>9</v>
      </c>
      <c r="C15" s="146"/>
      <c r="D15" s="147"/>
      <c r="E15" s="178"/>
      <c r="F15" s="178"/>
      <c r="G15" s="149"/>
      <c r="H15" s="255"/>
      <c r="I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J15" s="253"/>
      <c r="K15" s="253"/>
      <c r="L15" s="280"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M15" s="151"/>
      <c r="O15" s="274" t="str">
        <f t="shared" si="0"/>
        <v/>
      </c>
      <c r="P15" s="257"/>
      <c r="Q15" s="268" t="str">
        <f>IF(G15="","",IF(H15='換算レート表(レートチェック用)'!$C$8,VLOOKUP(D15,'換算レート表(レートチェック用)'!$B$9:$E$26,2,TRUE),IF(H15='換算レート表(レートチェック用)'!$D$8,VLOOKUP(D15,'換算レート表(レートチェック用)'!$B$9:$E$26,3,TRUE),IF(H15='換算レート表(レートチェック用)'!$E$8,VLOOKUP(D15,'換算レート表(レートチェック用)'!$B$9:$E$26,4,TRUE),IF(OR(H15="JPY",H15="円"),1,0)))))</f>
        <v/>
      </c>
      <c r="R15" s="269" t="str">
        <f t="shared" si="1"/>
        <v/>
      </c>
      <c r="S15" s="270" t="str">
        <f t="shared" si="2"/>
        <v/>
      </c>
      <c r="T15" s="268" t="str">
        <f>IF(J15="","",IF(K15='換算レート表(レートチェック用)'!$C$8,VLOOKUP(D15,'換算レート表(レートチェック用)'!$B$9:$E$26,2,TRUE),IF(K15='換算レート表(レートチェック用)'!$D$8,VLOOKUP(D15,'換算レート表(レートチェック用)'!$B$9:$E$26,3,TRUE),IF(K15='換算レート表(レートチェック用)'!$E$8,VLOOKUP(D15,'換算レート表(レートチェック用)'!$B$9:$E$26,4,TRUE),IF(OR(K15="JPY",K15="円"),1,0)))))</f>
        <v/>
      </c>
      <c r="U15" s="269" t="str">
        <f t="shared" si="3"/>
        <v/>
      </c>
      <c r="V15" s="271" t="str">
        <f t="shared" si="4"/>
        <v/>
      </c>
      <c r="W15" s="272" t="str">
        <f t="shared" si="5"/>
        <v/>
      </c>
      <c r="X15" s="258"/>
    </row>
    <row r="16" spans="1:24" ht="18" customHeight="1" x14ac:dyDescent="0.2">
      <c r="A16" s="139" t="s">
        <v>76</v>
      </c>
      <c r="B16" s="145">
        <v>10</v>
      </c>
      <c r="C16" s="146"/>
      <c r="D16" s="147"/>
      <c r="E16" s="178"/>
      <c r="F16" s="178"/>
      <c r="G16" s="149"/>
      <c r="H16" s="255"/>
      <c r="I16" s="268"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J16" s="253"/>
      <c r="K16" s="253"/>
      <c r="L16" s="280"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M16" s="151"/>
      <c r="O16" s="274" t="str">
        <f t="shared" si="0"/>
        <v/>
      </c>
      <c r="P16" s="257"/>
      <c r="Q16" s="268" t="str">
        <f>IF(G16="","",IF(H16='換算レート表(レートチェック用)'!$C$8,VLOOKUP(D16,'換算レート表(レートチェック用)'!$B$9:$E$26,2,TRUE),IF(H16='換算レート表(レートチェック用)'!$D$8,VLOOKUP(D16,'換算レート表(レートチェック用)'!$B$9:$E$26,3,TRUE),IF(H16='換算レート表(レートチェック用)'!$E$8,VLOOKUP(D16,'換算レート表(レートチェック用)'!$B$9:$E$26,4,TRUE),IF(OR(H16="JPY",H16="円"),1,0)))))</f>
        <v/>
      </c>
      <c r="R16" s="269" t="str">
        <f t="shared" si="1"/>
        <v/>
      </c>
      <c r="S16" s="270" t="str">
        <f t="shared" si="2"/>
        <v/>
      </c>
      <c r="T16" s="268" t="str">
        <f>IF(J16="","",IF(K16='換算レート表(レートチェック用)'!$C$8,VLOOKUP(D16,'換算レート表(レートチェック用)'!$B$9:$E$26,2,TRUE),IF(K16='換算レート表(レートチェック用)'!$D$8,VLOOKUP(D16,'換算レート表(レートチェック用)'!$B$9:$E$26,3,TRUE),IF(K16='換算レート表(レートチェック用)'!$E$8,VLOOKUP(D16,'換算レート表(レートチェック用)'!$B$9:$E$26,4,TRUE),IF(OR(K16="JPY",K16="円"),1,0)))))</f>
        <v/>
      </c>
      <c r="U16" s="269" t="str">
        <f t="shared" si="3"/>
        <v/>
      </c>
      <c r="V16" s="271" t="str">
        <f t="shared" si="4"/>
        <v/>
      </c>
      <c r="W16" s="272" t="str">
        <f t="shared" si="5"/>
        <v/>
      </c>
      <c r="X16" s="258"/>
    </row>
    <row r="17" spans="1:24" ht="18" customHeight="1" x14ac:dyDescent="0.2">
      <c r="A17" s="139" t="s">
        <v>76</v>
      </c>
      <c r="B17" s="145">
        <v>11</v>
      </c>
      <c r="C17" s="146"/>
      <c r="D17" s="147"/>
      <c r="E17" s="178"/>
      <c r="F17" s="178"/>
      <c r="G17" s="149"/>
      <c r="H17" s="255"/>
      <c r="I17" s="268"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J17" s="253"/>
      <c r="K17" s="253"/>
      <c r="L17" s="280"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M17" s="151"/>
      <c r="O17" s="274" t="str">
        <f t="shared" si="0"/>
        <v/>
      </c>
      <c r="P17" s="257"/>
      <c r="Q17" s="268" t="str">
        <f>IF(G17="","",IF(H17='換算レート表(レートチェック用)'!$C$8,VLOOKUP(D17,'換算レート表(レートチェック用)'!$B$9:$E$26,2,TRUE),IF(H17='換算レート表(レートチェック用)'!$D$8,VLOOKUP(D17,'換算レート表(レートチェック用)'!$B$9:$E$26,3,TRUE),IF(H17='換算レート表(レートチェック用)'!$E$8,VLOOKUP(D17,'換算レート表(レートチェック用)'!$B$9:$E$26,4,TRUE),IF(OR(H17="JPY",H17="円"),1,0)))))</f>
        <v/>
      </c>
      <c r="R17" s="269" t="str">
        <f t="shared" si="1"/>
        <v/>
      </c>
      <c r="S17" s="270" t="str">
        <f t="shared" si="2"/>
        <v/>
      </c>
      <c r="T17" s="268" t="str">
        <f>IF(J17="","",IF(K17='換算レート表(レートチェック用)'!$C$8,VLOOKUP(D17,'換算レート表(レートチェック用)'!$B$9:$E$26,2,TRUE),IF(K17='換算レート表(レートチェック用)'!$D$8,VLOOKUP(D17,'換算レート表(レートチェック用)'!$B$9:$E$26,3,TRUE),IF(K17='換算レート表(レートチェック用)'!$E$8,VLOOKUP(D17,'換算レート表(レートチェック用)'!$B$9:$E$26,4,TRUE),IF(OR(K17="JPY",K17="円"),1,0)))))</f>
        <v/>
      </c>
      <c r="U17" s="269" t="str">
        <f t="shared" si="3"/>
        <v/>
      </c>
      <c r="V17" s="271" t="str">
        <f t="shared" si="4"/>
        <v/>
      </c>
      <c r="W17" s="272" t="str">
        <f t="shared" si="5"/>
        <v/>
      </c>
      <c r="X17" s="258"/>
    </row>
    <row r="18" spans="1:24" ht="18" customHeight="1" x14ac:dyDescent="0.2">
      <c r="A18" s="139" t="s">
        <v>76</v>
      </c>
      <c r="B18" s="145">
        <v>12</v>
      </c>
      <c r="C18" s="146"/>
      <c r="D18" s="147"/>
      <c r="E18" s="178"/>
      <c r="F18" s="178"/>
      <c r="G18" s="149"/>
      <c r="H18" s="255"/>
      <c r="I18" s="268"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J18" s="253"/>
      <c r="K18" s="253"/>
      <c r="L18" s="280"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M18" s="151"/>
      <c r="O18" s="274" t="str">
        <f t="shared" si="0"/>
        <v/>
      </c>
      <c r="P18" s="257"/>
      <c r="Q18" s="268" t="str">
        <f>IF(G18="","",IF(H18='換算レート表(レートチェック用)'!$C$8,VLOOKUP(D18,'換算レート表(レートチェック用)'!$B$9:$E$26,2,TRUE),IF(H18='換算レート表(レートチェック用)'!$D$8,VLOOKUP(D18,'換算レート表(レートチェック用)'!$B$9:$E$26,3,TRUE),IF(H18='換算レート表(レートチェック用)'!$E$8,VLOOKUP(D18,'換算レート表(レートチェック用)'!$B$9:$E$26,4,TRUE),IF(OR(H18="JPY",H18="円"),1,0)))))</f>
        <v/>
      </c>
      <c r="R18" s="269" t="str">
        <f t="shared" si="1"/>
        <v/>
      </c>
      <c r="S18" s="270" t="str">
        <f t="shared" si="2"/>
        <v/>
      </c>
      <c r="T18" s="268" t="str">
        <f>IF(J18="","",IF(K18='換算レート表(レートチェック用)'!$C$8,VLOOKUP(D18,'換算レート表(レートチェック用)'!$B$9:$E$26,2,TRUE),IF(K18='換算レート表(レートチェック用)'!$D$8,VLOOKUP(D18,'換算レート表(レートチェック用)'!$B$9:$E$26,3,TRUE),IF(K18='換算レート表(レートチェック用)'!$E$8,VLOOKUP(D18,'換算レート表(レートチェック用)'!$B$9:$E$26,4,TRUE),IF(OR(K18="JPY",K18="円"),1,0)))))</f>
        <v/>
      </c>
      <c r="U18" s="269" t="str">
        <f t="shared" si="3"/>
        <v/>
      </c>
      <c r="V18" s="271" t="str">
        <f t="shared" si="4"/>
        <v/>
      </c>
      <c r="W18" s="272" t="str">
        <f t="shared" si="5"/>
        <v/>
      </c>
      <c r="X18" s="258"/>
    </row>
    <row r="19" spans="1:24" ht="18" customHeight="1" x14ac:dyDescent="0.2">
      <c r="A19" s="139" t="s">
        <v>76</v>
      </c>
      <c r="B19" s="145">
        <v>13</v>
      </c>
      <c r="C19" s="146"/>
      <c r="D19" s="147"/>
      <c r="E19" s="178"/>
      <c r="F19" s="178"/>
      <c r="G19" s="149"/>
      <c r="H19" s="255"/>
      <c r="I19" s="268"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J19" s="253"/>
      <c r="K19" s="253"/>
      <c r="L19" s="280"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M19" s="151"/>
      <c r="O19" s="274" t="str">
        <f t="shared" si="0"/>
        <v/>
      </c>
      <c r="P19" s="257"/>
      <c r="Q19" s="268" t="str">
        <f>IF(G19="","",IF(H19='換算レート表(レートチェック用)'!$C$8,VLOOKUP(D19,'換算レート表(レートチェック用)'!$B$9:$E$26,2,TRUE),IF(H19='換算レート表(レートチェック用)'!$D$8,VLOOKUP(D19,'換算レート表(レートチェック用)'!$B$9:$E$26,3,TRUE),IF(H19='換算レート表(レートチェック用)'!$E$8,VLOOKUP(D19,'換算レート表(レートチェック用)'!$B$9:$E$26,4,TRUE),IF(OR(H19="JPY",H19="円"),1,0)))))</f>
        <v/>
      </c>
      <c r="R19" s="269" t="str">
        <f t="shared" si="1"/>
        <v/>
      </c>
      <c r="S19" s="270" t="str">
        <f t="shared" si="2"/>
        <v/>
      </c>
      <c r="T19" s="268" t="str">
        <f>IF(J19="","",IF(K19='換算レート表(レートチェック用)'!$C$8,VLOOKUP(D19,'換算レート表(レートチェック用)'!$B$9:$E$26,2,TRUE),IF(K19='換算レート表(レートチェック用)'!$D$8,VLOOKUP(D19,'換算レート表(レートチェック用)'!$B$9:$E$26,3,TRUE),IF(K19='換算レート表(レートチェック用)'!$E$8,VLOOKUP(D19,'換算レート表(レートチェック用)'!$B$9:$E$26,4,TRUE),IF(OR(K19="JPY",K19="円"),1,0)))))</f>
        <v/>
      </c>
      <c r="U19" s="269" t="str">
        <f t="shared" si="3"/>
        <v/>
      </c>
      <c r="V19" s="271" t="str">
        <f t="shared" si="4"/>
        <v/>
      </c>
      <c r="W19" s="272" t="str">
        <f t="shared" si="5"/>
        <v/>
      </c>
      <c r="X19" s="258"/>
    </row>
    <row r="20" spans="1:24" ht="18" customHeight="1" x14ac:dyDescent="0.2">
      <c r="A20" s="139" t="s">
        <v>76</v>
      </c>
      <c r="B20" s="145">
        <v>14</v>
      </c>
      <c r="C20" s="146"/>
      <c r="D20" s="147"/>
      <c r="E20" s="178"/>
      <c r="F20" s="178"/>
      <c r="G20" s="149"/>
      <c r="H20" s="255"/>
      <c r="I20" s="268"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J20" s="253"/>
      <c r="K20" s="253"/>
      <c r="L20" s="280"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M20" s="151"/>
      <c r="O20" s="274" t="str">
        <f t="shared" si="0"/>
        <v/>
      </c>
      <c r="P20" s="257"/>
      <c r="Q20" s="268" t="str">
        <f>IF(G20="","",IF(H20='換算レート表(レートチェック用)'!$C$8,VLOOKUP(D20,'換算レート表(レートチェック用)'!$B$9:$E$26,2,TRUE),IF(H20='換算レート表(レートチェック用)'!$D$8,VLOOKUP(D20,'換算レート表(レートチェック用)'!$B$9:$E$26,3,TRUE),IF(H20='換算レート表(レートチェック用)'!$E$8,VLOOKUP(D20,'換算レート表(レートチェック用)'!$B$9:$E$26,4,TRUE),IF(OR(H20="JPY",H20="円"),1,0)))))</f>
        <v/>
      </c>
      <c r="R20" s="269" t="str">
        <f t="shared" si="1"/>
        <v/>
      </c>
      <c r="S20" s="270" t="str">
        <f t="shared" si="2"/>
        <v/>
      </c>
      <c r="T20" s="268" t="str">
        <f>IF(J20="","",IF(K20='換算レート表(レートチェック用)'!$C$8,VLOOKUP(D20,'換算レート表(レートチェック用)'!$B$9:$E$26,2,TRUE),IF(K20='換算レート表(レートチェック用)'!$D$8,VLOOKUP(D20,'換算レート表(レートチェック用)'!$B$9:$E$26,3,TRUE),IF(K20='換算レート表(レートチェック用)'!$E$8,VLOOKUP(D20,'換算レート表(レートチェック用)'!$B$9:$E$26,4,TRUE),IF(OR(K20="JPY",K20="円"),1,0)))))</f>
        <v/>
      </c>
      <c r="U20" s="269" t="str">
        <f t="shared" si="3"/>
        <v/>
      </c>
      <c r="V20" s="271" t="str">
        <f t="shared" si="4"/>
        <v/>
      </c>
      <c r="W20" s="272" t="str">
        <f t="shared" si="5"/>
        <v/>
      </c>
      <c r="X20" s="258"/>
    </row>
    <row r="21" spans="1:24" ht="18" customHeight="1" x14ac:dyDescent="0.2">
      <c r="A21" s="139" t="s">
        <v>76</v>
      </c>
      <c r="B21" s="145">
        <v>15</v>
      </c>
      <c r="C21" s="146"/>
      <c r="D21" s="147"/>
      <c r="E21" s="178"/>
      <c r="F21" s="178"/>
      <c r="G21" s="149"/>
      <c r="H21" s="255"/>
      <c r="I21" s="268"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J21" s="253"/>
      <c r="K21" s="253"/>
      <c r="L21" s="280"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M21" s="151"/>
      <c r="O21" s="274" t="str">
        <f t="shared" si="0"/>
        <v/>
      </c>
      <c r="P21" s="257"/>
      <c r="Q21" s="268" t="str">
        <f>IF(G21="","",IF(H21='換算レート表(レートチェック用)'!$C$8,VLOOKUP(D21,'換算レート表(レートチェック用)'!$B$9:$E$26,2,TRUE),IF(H21='換算レート表(レートチェック用)'!$D$8,VLOOKUP(D21,'換算レート表(レートチェック用)'!$B$9:$E$26,3,TRUE),IF(H21='換算レート表(レートチェック用)'!$E$8,VLOOKUP(D21,'換算レート表(レートチェック用)'!$B$9:$E$26,4,TRUE),IF(OR(H21="JPY",H21="円"),1,0)))))</f>
        <v/>
      </c>
      <c r="R21" s="269" t="str">
        <f t="shared" si="1"/>
        <v/>
      </c>
      <c r="S21" s="270" t="str">
        <f t="shared" si="2"/>
        <v/>
      </c>
      <c r="T21" s="268" t="str">
        <f>IF(J21="","",IF(K21='換算レート表(レートチェック用)'!$C$8,VLOOKUP(D21,'換算レート表(レートチェック用)'!$B$9:$E$26,2,TRUE),IF(K21='換算レート表(レートチェック用)'!$D$8,VLOOKUP(D21,'換算レート表(レートチェック用)'!$B$9:$E$26,3,TRUE),IF(K21='換算レート表(レートチェック用)'!$E$8,VLOOKUP(D21,'換算レート表(レートチェック用)'!$B$9:$E$26,4,TRUE),IF(OR(K21="JPY",K21="円"),1,0)))))</f>
        <v/>
      </c>
      <c r="U21" s="269" t="str">
        <f t="shared" si="3"/>
        <v/>
      </c>
      <c r="V21" s="271" t="str">
        <f t="shared" si="4"/>
        <v/>
      </c>
      <c r="W21" s="272" t="str">
        <f t="shared" si="5"/>
        <v/>
      </c>
      <c r="X21" s="258"/>
    </row>
    <row r="22" spans="1:24" ht="18" customHeight="1" x14ac:dyDescent="0.2">
      <c r="A22" s="139" t="s">
        <v>76</v>
      </c>
      <c r="B22" s="145">
        <v>16</v>
      </c>
      <c r="C22" s="146"/>
      <c r="D22" s="147"/>
      <c r="E22" s="178"/>
      <c r="F22" s="178"/>
      <c r="G22" s="149"/>
      <c r="H22" s="255"/>
      <c r="I22" s="268"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J22" s="253"/>
      <c r="K22" s="253"/>
      <c r="L22" s="280"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M22" s="151"/>
      <c r="O22" s="274" t="str">
        <f t="shared" si="0"/>
        <v/>
      </c>
      <c r="P22" s="257"/>
      <c r="Q22" s="268" t="str">
        <f>IF(G22="","",IF(H22='換算レート表(レートチェック用)'!$C$8,VLOOKUP(D22,'換算レート表(レートチェック用)'!$B$9:$E$26,2,TRUE),IF(H22='換算レート表(レートチェック用)'!$D$8,VLOOKUP(D22,'換算レート表(レートチェック用)'!$B$9:$E$26,3,TRUE),IF(H22='換算レート表(レートチェック用)'!$E$8,VLOOKUP(D22,'換算レート表(レートチェック用)'!$B$9:$E$26,4,TRUE),IF(OR(H22="JPY",H22="円"),1,0)))))</f>
        <v/>
      </c>
      <c r="R22" s="269" t="str">
        <f t="shared" si="1"/>
        <v/>
      </c>
      <c r="S22" s="270" t="str">
        <f t="shared" si="2"/>
        <v/>
      </c>
      <c r="T22" s="268" t="str">
        <f>IF(J22="","",IF(K22='換算レート表(レートチェック用)'!$C$8,VLOOKUP(D22,'換算レート表(レートチェック用)'!$B$9:$E$26,2,TRUE),IF(K22='換算レート表(レートチェック用)'!$D$8,VLOOKUP(D22,'換算レート表(レートチェック用)'!$B$9:$E$26,3,TRUE),IF(K22='換算レート表(レートチェック用)'!$E$8,VLOOKUP(D22,'換算レート表(レートチェック用)'!$B$9:$E$26,4,TRUE),IF(OR(K22="JPY",K22="円"),1,0)))))</f>
        <v/>
      </c>
      <c r="U22" s="269" t="str">
        <f t="shared" si="3"/>
        <v/>
      </c>
      <c r="V22" s="271" t="str">
        <f t="shared" si="4"/>
        <v/>
      </c>
      <c r="W22" s="272" t="str">
        <f t="shared" si="5"/>
        <v/>
      </c>
      <c r="X22" s="258"/>
    </row>
    <row r="23" spans="1:24" ht="18" customHeight="1" x14ac:dyDescent="0.2">
      <c r="A23" s="139" t="s">
        <v>76</v>
      </c>
      <c r="B23" s="145">
        <v>17</v>
      </c>
      <c r="C23" s="146"/>
      <c r="D23" s="147"/>
      <c r="E23" s="178"/>
      <c r="F23" s="178"/>
      <c r="G23" s="149"/>
      <c r="H23" s="255"/>
      <c r="I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J23" s="253"/>
      <c r="K23" s="253"/>
      <c r="L23" s="280"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M23" s="151"/>
      <c r="O23" s="274" t="str">
        <f t="shared" si="0"/>
        <v/>
      </c>
      <c r="P23" s="257"/>
      <c r="Q23" s="268" t="str">
        <f>IF(G23="","",IF(H23='換算レート表(レートチェック用)'!$C$8,VLOOKUP(D23,'換算レート表(レートチェック用)'!$B$9:$E$26,2,TRUE),IF(H23='換算レート表(レートチェック用)'!$D$8,VLOOKUP(D23,'換算レート表(レートチェック用)'!$B$9:$E$26,3,TRUE),IF(H23='換算レート表(レートチェック用)'!$E$8,VLOOKUP(D23,'換算レート表(レートチェック用)'!$B$9:$E$26,4,TRUE),IF(OR(H23="JPY",H23="円"),1,0)))))</f>
        <v/>
      </c>
      <c r="R23" s="269" t="str">
        <f t="shared" si="1"/>
        <v/>
      </c>
      <c r="S23" s="270" t="str">
        <f t="shared" si="2"/>
        <v/>
      </c>
      <c r="T23" s="268" t="str">
        <f>IF(J23="","",IF(K23='換算レート表(レートチェック用)'!$C$8,VLOOKUP(D23,'換算レート表(レートチェック用)'!$B$9:$E$26,2,TRUE),IF(K23='換算レート表(レートチェック用)'!$D$8,VLOOKUP(D23,'換算レート表(レートチェック用)'!$B$9:$E$26,3,TRUE),IF(K23='換算レート表(レートチェック用)'!$E$8,VLOOKUP(D23,'換算レート表(レートチェック用)'!$B$9:$E$26,4,TRUE),IF(OR(K23="JPY",K23="円"),1,0)))))</f>
        <v/>
      </c>
      <c r="U23" s="269" t="str">
        <f t="shared" si="3"/>
        <v/>
      </c>
      <c r="V23" s="271" t="str">
        <f t="shared" si="4"/>
        <v/>
      </c>
      <c r="W23" s="272" t="str">
        <f t="shared" si="5"/>
        <v/>
      </c>
      <c r="X23" s="258"/>
    </row>
    <row r="24" spans="1:24" ht="18" customHeight="1" x14ac:dyDescent="0.2">
      <c r="A24" s="139" t="s">
        <v>76</v>
      </c>
      <c r="B24" s="145">
        <v>18</v>
      </c>
      <c r="C24" s="146"/>
      <c r="D24" s="147"/>
      <c r="E24" s="178"/>
      <c r="F24" s="178"/>
      <c r="G24" s="149"/>
      <c r="H24" s="255"/>
      <c r="I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J24" s="253"/>
      <c r="K24" s="253"/>
      <c r="L24" s="280"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M24" s="151"/>
      <c r="O24" s="274" t="str">
        <f t="shared" si="0"/>
        <v/>
      </c>
      <c r="P24" s="257"/>
      <c r="Q24" s="268" t="str">
        <f>IF(G24="","",IF(H24='換算レート表(レートチェック用)'!$C$8,VLOOKUP(D24,'換算レート表(レートチェック用)'!$B$9:$E$26,2,TRUE),IF(H24='換算レート表(レートチェック用)'!$D$8,VLOOKUP(D24,'換算レート表(レートチェック用)'!$B$9:$E$26,3,TRUE),IF(H24='換算レート表(レートチェック用)'!$E$8,VLOOKUP(D24,'換算レート表(レートチェック用)'!$B$9:$E$26,4,TRUE),IF(OR(H24="JPY",H24="円"),1,0)))))</f>
        <v/>
      </c>
      <c r="R24" s="269" t="str">
        <f t="shared" si="1"/>
        <v/>
      </c>
      <c r="S24" s="270" t="str">
        <f t="shared" si="2"/>
        <v/>
      </c>
      <c r="T24" s="268" t="str">
        <f>IF(J24="","",IF(K24='換算レート表(レートチェック用)'!$C$8,VLOOKUP(D24,'換算レート表(レートチェック用)'!$B$9:$E$26,2,TRUE),IF(K24='換算レート表(レートチェック用)'!$D$8,VLOOKUP(D24,'換算レート表(レートチェック用)'!$B$9:$E$26,3,TRUE),IF(K24='換算レート表(レートチェック用)'!$E$8,VLOOKUP(D24,'換算レート表(レートチェック用)'!$B$9:$E$26,4,TRUE),IF(OR(K24="JPY",K24="円"),1,0)))))</f>
        <v/>
      </c>
      <c r="U24" s="269" t="str">
        <f t="shared" si="3"/>
        <v/>
      </c>
      <c r="V24" s="271" t="str">
        <f t="shared" si="4"/>
        <v/>
      </c>
      <c r="W24" s="272" t="str">
        <f t="shared" si="5"/>
        <v/>
      </c>
      <c r="X24" s="258"/>
    </row>
    <row r="25" spans="1:24" ht="18" customHeight="1" x14ac:dyDescent="0.2">
      <c r="A25" s="139" t="s">
        <v>76</v>
      </c>
      <c r="B25" s="145">
        <v>19</v>
      </c>
      <c r="C25" s="146"/>
      <c r="D25" s="147"/>
      <c r="E25" s="178"/>
      <c r="F25" s="178"/>
      <c r="G25" s="149"/>
      <c r="H25" s="255"/>
      <c r="I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J25" s="253"/>
      <c r="K25" s="253"/>
      <c r="L25" s="280"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M25" s="151"/>
      <c r="O25" s="274" t="str">
        <f t="shared" si="0"/>
        <v/>
      </c>
      <c r="P25" s="257"/>
      <c r="Q25" s="268" t="str">
        <f>IF(G25="","",IF(H25='換算レート表(レートチェック用)'!$C$8,VLOOKUP(D25,'換算レート表(レートチェック用)'!$B$9:$E$26,2,TRUE),IF(H25='換算レート表(レートチェック用)'!$D$8,VLOOKUP(D25,'換算レート表(レートチェック用)'!$B$9:$E$26,3,TRUE),IF(H25='換算レート表(レートチェック用)'!$E$8,VLOOKUP(D25,'換算レート表(レートチェック用)'!$B$9:$E$26,4,TRUE),IF(OR(H25="JPY",H25="円"),1,0)))))</f>
        <v/>
      </c>
      <c r="R25" s="269" t="str">
        <f t="shared" si="1"/>
        <v/>
      </c>
      <c r="S25" s="270" t="str">
        <f t="shared" si="2"/>
        <v/>
      </c>
      <c r="T25" s="268" t="str">
        <f>IF(J25="","",IF(K25='換算レート表(レートチェック用)'!$C$8,VLOOKUP(D25,'換算レート表(レートチェック用)'!$B$9:$E$26,2,TRUE),IF(K25='換算レート表(レートチェック用)'!$D$8,VLOOKUP(D25,'換算レート表(レートチェック用)'!$B$9:$E$26,3,TRUE),IF(K25='換算レート表(レートチェック用)'!$E$8,VLOOKUP(D25,'換算レート表(レートチェック用)'!$B$9:$E$26,4,TRUE),IF(OR(K25="JPY",K25="円"),1,0)))))</f>
        <v/>
      </c>
      <c r="U25" s="269" t="str">
        <f t="shared" si="3"/>
        <v/>
      </c>
      <c r="V25" s="271" t="str">
        <f t="shared" si="4"/>
        <v/>
      </c>
      <c r="W25" s="272" t="str">
        <f t="shared" si="5"/>
        <v/>
      </c>
      <c r="X25" s="258"/>
    </row>
    <row r="26" spans="1:24" ht="18" customHeight="1" x14ac:dyDescent="0.2">
      <c r="A26" s="139" t="s">
        <v>76</v>
      </c>
      <c r="B26" s="145">
        <v>20</v>
      </c>
      <c r="C26" s="146"/>
      <c r="D26" s="233">
        <v>44953</v>
      </c>
      <c r="E26" s="142"/>
      <c r="F26" s="264"/>
      <c r="G26" s="264">
        <v>500</v>
      </c>
      <c r="H26" s="267" t="s">
        <v>269</v>
      </c>
      <c r="I26" s="268">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J26" s="254">
        <f>ROUNDDOWN(G26/I26,2)</f>
        <v>0.8</v>
      </c>
      <c r="K26" s="252" t="s">
        <v>256</v>
      </c>
      <c r="L26" s="280">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M26" s="265">
        <f>ROUNDDOWN(J26*L26,0)</f>
        <v>104</v>
      </c>
      <c r="O26" s="274" t="str">
        <f t="shared" si="0"/>
        <v>○</v>
      </c>
      <c r="P26" s="257"/>
      <c r="Q26" s="268">
        <f>IF(G26="","",IF(H26='換算レート表(レートチェック用)'!$C$8,VLOOKUP(D26,'換算レート表(レートチェック用)'!$B$9:$E$26,2,TRUE),IF(H26='換算レート表(レートチェック用)'!$D$8,VLOOKUP(D26,'換算レート表(レートチェック用)'!$B$9:$E$26,3,TRUE),IF(H26='換算レート表(レートチェック用)'!$E$8,VLOOKUP(D26,'換算レート表(レートチェック用)'!$B$9:$E$26,4,TRUE),IF(OR(H26="JPY",H26="円"),1,0)))))</f>
        <v>620.91999999999996</v>
      </c>
      <c r="R26" s="269" t="str">
        <f t="shared" si="1"/>
        <v>〇</v>
      </c>
      <c r="S26" s="270">
        <f t="shared" si="2"/>
        <v>0.8</v>
      </c>
      <c r="T26" s="268">
        <f>IF(J26="","",IF(K26='換算レート表(レートチェック用)'!$C$8,VLOOKUP(D26,'換算レート表(レートチェック用)'!$B$9:$E$26,2,TRUE),IF(K26='換算レート表(レートチェック用)'!$D$8,VLOOKUP(D26,'換算レート表(レートチェック用)'!$B$9:$E$26,3,TRUE),IF(K26='換算レート表(レートチェック用)'!$E$8,VLOOKUP(D26,'換算レート表(レートチェック用)'!$B$9:$E$26,4,TRUE),IF(OR(K26="JPY",K26="円"),1,0)))))</f>
        <v>130.72999999999999</v>
      </c>
      <c r="U26" s="269" t="str">
        <f t="shared" si="3"/>
        <v>〇</v>
      </c>
      <c r="V26" s="271">
        <f t="shared" si="4"/>
        <v>104</v>
      </c>
      <c r="W26" s="272">
        <f t="shared" si="5"/>
        <v>0</v>
      </c>
      <c r="X26" s="258"/>
    </row>
    <row r="27" spans="1:24" ht="18" customHeight="1" thickBot="1" x14ac:dyDescent="0.25">
      <c r="A27" s="336" t="s">
        <v>113</v>
      </c>
      <c r="B27" s="337"/>
      <c r="C27" s="337"/>
      <c r="D27" s="337"/>
      <c r="E27" s="337"/>
      <c r="F27" s="337"/>
      <c r="G27" s="337"/>
      <c r="H27" s="337"/>
      <c r="I27" s="337"/>
      <c r="J27" s="337"/>
      <c r="K27" s="337"/>
      <c r="L27" s="337"/>
      <c r="M27" s="160">
        <f>SUM(M7:M26)</f>
        <v>208</v>
      </c>
      <c r="O27" s="127"/>
    </row>
    <row r="28" spans="1:24" ht="18" customHeight="1" thickTop="1" x14ac:dyDescent="0.2">
      <c r="C28" s="127"/>
      <c r="D28" s="127"/>
      <c r="E28" s="185"/>
      <c r="F28" s="185"/>
      <c r="G28" s="154"/>
      <c r="H28" s="154"/>
      <c r="I28" s="154"/>
      <c r="J28" s="154"/>
      <c r="K28" s="154"/>
      <c r="L28" s="154"/>
      <c r="M28" s="154"/>
      <c r="O28" s="127"/>
    </row>
    <row r="29" spans="1:24" ht="18" customHeight="1" x14ac:dyDescent="0.2">
      <c r="A29" s="156" t="s">
        <v>45</v>
      </c>
      <c r="B29" s="176" t="s">
        <v>99</v>
      </c>
      <c r="C29" s="157"/>
      <c r="D29" s="157"/>
      <c r="E29" s="177"/>
      <c r="F29" s="177"/>
      <c r="G29" s="158"/>
      <c r="H29" s="158"/>
      <c r="I29" s="158"/>
      <c r="J29" s="158"/>
      <c r="K29" s="158"/>
      <c r="L29" s="158"/>
      <c r="M29" s="159"/>
      <c r="O29" s="127"/>
      <c r="P29" s="127"/>
      <c r="Q29" s="127"/>
      <c r="R29" s="127"/>
      <c r="S29" s="127"/>
      <c r="T29" s="127"/>
      <c r="U29" s="127"/>
      <c r="V29" s="127"/>
      <c r="W29" s="127"/>
      <c r="X29" s="127"/>
    </row>
    <row r="30" spans="1:24" s="138" customFormat="1" ht="18" customHeight="1" x14ac:dyDescent="0.2">
      <c r="A30" s="355" t="s">
        <v>9</v>
      </c>
      <c r="B30" s="354" t="s">
        <v>0</v>
      </c>
      <c r="C30" s="354" t="s">
        <v>1</v>
      </c>
      <c r="D30" s="354" t="s">
        <v>5</v>
      </c>
      <c r="E30" s="354" t="s">
        <v>2</v>
      </c>
      <c r="F30" s="354"/>
      <c r="G30" s="353" t="s">
        <v>19</v>
      </c>
      <c r="H30" s="344" t="s">
        <v>271</v>
      </c>
      <c r="I30" s="356" t="s">
        <v>258</v>
      </c>
      <c r="J30" s="358" t="s">
        <v>19</v>
      </c>
      <c r="K30" s="348" t="s">
        <v>257</v>
      </c>
      <c r="L30" s="350" t="s">
        <v>259</v>
      </c>
      <c r="M30" s="352" t="s">
        <v>46</v>
      </c>
      <c r="N30" s="128"/>
      <c r="O30" s="346" t="s">
        <v>249</v>
      </c>
      <c r="P30" s="348" t="s">
        <v>250</v>
      </c>
      <c r="Q30" s="350" t="s">
        <v>258</v>
      </c>
      <c r="R30" s="344" t="s">
        <v>260</v>
      </c>
      <c r="S30" s="344" t="s">
        <v>262</v>
      </c>
      <c r="T30" s="344" t="s">
        <v>259</v>
      </c>
      <c r="U30" s="344" t="s">
        <v>260</v>
      </c>
      <c r="V30" s="344" t="s">
        <v>263</v>
      </c>
      <c r="W30" s="344" t="s">
        <v>264</v>
      </c>
      <c r="X30" s="342" t="s">
        <v>250</v>
      </c>
    </row>
    <row r="31" spans="1:24" s="138" customFormat="1" ht="54" customHeight="1" x14ac:dyDescent="0.2">
      <c r="A31" s="355"/>
      <c r="B31" s="354"/>
      <c r="C31" s="354"/>
      <c r="D31" s="354"/>
      <c r="E31" s="135" t="s">
        <v>80</v>
      </c>
      <c r="F31" s="135" t="s">
        <v>230</v>
      </c>
      <c r="G31" s="353"/>
      <c r="H31" s="345"/>
      <c r="I31" s="357"/>
      <c r="J31" s="359"/>
      <c r="K31" s="349"/>
      <c r="L31" s="351"/>
      <c r="M31" s="352"/>
      <c r="N31" s="128"/>
      <c r="O31" s="347"/>
      <c r="P31" s="349"/>
      <c r="Q31" s="351"/>
      <c r="R31" s="345"/>
      <c r="S31" s="345"/>
      <c r="T31" s="345"/>
      <c r="U31" s="345"/>
      <c r="V31" s="345"/>
      <c r="W31" s="345"/>
      <c r="X31" s="343"/>
    </row>
    <row r="32" spans="1:24" ht="18" customHeight="1" x14ac:dyDescent="0.2">
      <c r="A32" s="139" t="s">
        <v>10</v>
      </c>
      <c r="B32" s="140">
        <v>1</v>
      </c>
      <c r="C32" s="141"/>
      <c r="D32" s="233">
        <v>44953</v>
      </c>
      <c r="E32" s="142"/>
      <c r="F32" s="264"/>
      <c r="G32" s="264">
        <v>500</v>
      </c>
      <c r="H32" s="267" t="s">
        <v>269</v>
      </c>
      <c r="I32" s="268">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J32" s="254">
        <f>ROUNDDOWN(G32/I32,2)</f>
        <v>0.8</v>
      </c>
      <c r="K32" s="252" t="s">
        <v>256</v>
      </c>
      <c r="L32" s="280">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M32" s="265">
        <f>ROUNDDOWN(J32*L32,0)</f>
        <v>104</v>
      </c>
      <c r="N32" s="138"/>
      <c r="O32" s="274" t="str">
        <f t="shared" ref="O32:O51" si="6">IF(D32="","",IF(AND($P$3&lt;=D32,$P$4&gt;=D32),"○","×"))</f>
        <v>○</v>
      </c>
      <c r="P32" s="257"/>
      <c r="Q32" s="268">
        <f>IF(G32="","",IF(H32='換算レート表(レートチェック用)'!$C$8,VLOOKUP(D32,'換算レート表(レートチェック用)'!$B$9:$E$26,2,TRUE),IF(H32='換算レート表(レートチェック用)'!$D$8,VLOOKUP(D32,'換算レート表(レートチェック用)'!$B$9:$E$26,3,TRUE),IF(H32='換算レート表(レートチェック用)'!$E$8,VLOOKUP(D32,'換算レート表(レートチェック用)'!$B$9:$E$26,4,TRUE),IF(OR(H32="JPY",H32="円"),1,0)))))</f>
        <v>620.91999999999996</v>
      </c>
      <c r="R32" s="269" t="str">
        <f t="shared" ref="R32:R51" si="7">IF(G32="","",IF(I32=Q32,"〇","×"))</f>
        <v>〇</v>
      </c>
      <c r="S32" s="270">
        <f t="shared" ref="S32:S51" si="8">IF(J32="","",ROUNDDOWN(G32/Q32,2))</f>
        <v>0.8</v>
      </c>
      <c r="T32" s="268">
        <f>IF(J32="","",IF(K32='換算レート表(レートチェック用)'!$C$8,VLOOKUP(D32,'換算レート表(レートチェック用)'!$B$9:$E$26,2,TRUE),IF(K32='換算レート表(レートチェック用)'!$D$8,VLOOKUP(D32,'換算レート表(レートチェック用)'!$B$9:$E$26,3,TRUE),IF(K32='換算レート表(レートチェック用)'!$E$8,VLOOKUP(D32,'換算レート表(レートチェック用)'!$B$9:$E$26,4,TRUE),IF(OR(K32="JPY",K32="円"),1,0)))))</f>
        <v>130.72999999999999</v>
      </c>
      <c r="U32" s="269" t="str">
        <f t="shared" ref="U32:U51" si="9">IF(J32="","",IF(L32=T32,"〇","×"))</f>
        <v>〇</v>
      </c>
      <c r="V32" s="271">
        <f t="shared" ref="V32:V51" si="10">IF(G32="","",IF(J32="",ROUNDDOWN(G32*Q32,0),ROUNDDOWN(S32*T32,0)))</f>
        <v>104</v>
      </c>
      <c r="W32" s="272">
        <f t="shared" ref="W32:W51" si="11">IF(G32="","",M32-V32)</f>
        <v>0</v>
      </c>
      <c r="X32" s="258"/>
    </row>
    <row r="33" spans="1:24" ht="18" customHeight="1" x14ac:dyDescent="0.2">
      <c r="A33" s="139" t="s">
        <v>10</v>
      </c>
      <c r="B33" s="145">
        <v>2</v>
      </c>
      <c r="C33" s="146"/>
      <c r="D33" s="147"/>
      <c r="E33" s="178"/>
      <c r="F33" s="178"/>
      <c r="G33" s="149"/>
      <c r="H33" s="255"/>
      <c r="I33" s="268"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J33" s="253"/>
      <c r="K33" s="253"/>
      <c r="L33" s="280"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M33" s="151"/>
      <c r="N33" s="144"/>
      <c r="O33" s="274" t="str">
        <f t="shared" si="6"/>
        <v/>
      </c>
      <c r="P33" s="257"/>
      <c r="Q33" s="268" t="str">
        <f>IF(G33="","",IF(H33='換算レート表(レートチェック用)'!$C$8,VLOOKUP(D33,'換算レート表(レートチェック用)'!$B$9:$E$26,2,TRUE),IF(H33='換算レート表(レートチェック用)'!$D$8,VLOOKUP(D33,'換算レート表(レートチェック用)'!$B$9:$E$26,3,TRUE),IF(H33='換算レート表(レートチェック用)'!$E$8,VLOOKUP(D33,'換算レート表(レートチェック用)'!$B$9:$E$26,4,TRUE),IF(OR(H33="JPY",H33="円"),1,0)))))</f>
        <v/>
      </c>
      <c r="R33" s="269" t="str">
        <f t="shared" si="7"/>
        <v/>
      </c>
      <c r="S33" s="270" t="str">
        <f t="shared" si="8"/>
        <v/>
      </c>
      <c r="T33" s="268" t="str">
        <f>IF(J33="","",IF(K33='換算レート表(レートチェック用)'!$C$8,VLOOKUP(D33,'換算レート表(レートチェック用)'!$B$9:$E$26,2,TRUE),IF(K33='換算レート表(レートチェック用)'!$D$8,VLOOKUP(D33,'換算レート表(レートチェック用)'!$B$9:$E$26,3,TRUE),IF(K33='換算レート表(レートチェック用)'!$E$8,VLOOKUP(D33,'換算レート表(レートチェック用)'!$B$9:$E$26,4,TRUE),IF(OR(K33="JPY",K33="円"),1,0)))))</f>
        <v/>
      </c>
      <c r="U33" s="269" t="str">
        <f t="shared" si="9"/>
        <v/>
      </c>
      <c r="V33" s="271" t="str">
        <f t="shared" si="10"/>
        <v/>
      </c>
      <c r="W33" s="272" t="str">
        <f t="shared" si="11"/>
        <v/>
      </c>
      <c r="X33" s="258"/>
    </row>
    <row r="34" spans="1:24" ht="18" customHeight="1" x14ac:dyDescent="0.2">
      <c r="A34" s="139" t="s">
        <v>10</v>
      </c>
      <c r="B34" s="145">
        <v>3</v>
      </c>
      <c r="C34" s="146"/>
      <c r="D34" s="147"/>
      <c r="E34" s="178"/>
      <c r="F34" s="178"/>
      <c r="G34" s="149"/>
      <c r="H34" s="255"/>
      <c r="I34" s="268"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J34" s="253"/>
      <c r="K34" s="253"/>
      <c r="L34" s="280"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M34" s="151"/>
      <c r="N34" s="144"/>
      <c r="O34" s="274" t="str">
        <f t="shared" si="6"/>
        <v/>
      </c>
      <c r="P34" s="257"/>
      <c r="Q34" s="268" t="str">
        <f>IF(G34="","",IF(H34='換算レート表(レートチェック用)'!$C$8,VLOOKUP(D34,'換算レート表(レートチェック用)'!$B$9:$E$26,2,TRUE),IF(H34='換算レート表(レートチェック用)'!$D$8,VLOOKUP(D34,'換算レート表(レートチェック用)'!$B$9:$E$26,3,TRUE),IF(H34='換算レート表(レートチェック用)'!$E$8,VLOOKUP(D34,'換算レート表(レートチェック用)'!$B$9:$E$26,4,TRUE),IF(OR(H34="JPY",H34="円"),1,0)))))</f>
        <v/>
      </c>
      <c r="R34" s="269" t="str">
        <f t="shared" si="7"/>
        <v/>
      </c>
      <c r="S34" s="270" t="str">
        <f t="shared" si="8"/>
        <v/>
      </c>
      <c r="T34" s="268" t="str">
        <f>IF(J34="","",IF(K34='換算レート表(レートチェック用)'!$C$8,VLOOKUP(D34,'換算レート表(レートチェック用)'!$B$9:$E$26,2,TRUE),IF(K34='換算レート表(レートチェック用)'!$D$8,VLOOKUP(D34,'換算レート表(レートチェック用)'!$B$9:$E$26,3,TRUE),IF(K34='換算レート表(レートチェック用)'!$E$8,VLOOKUP(D34,'換算レート表(レートチェック用)'!$B$9:$E$26,4,TRUE),IF(OR(K34="JPY",K34="円"),1,0)))))</f>
        <v/>
      </c>
      <c r="U34" s="269" t="str">
        <f t="shared" si="9"/>
        <v/>
      </c>
      <c r="V34" s="271" t="str">
        <f t="shared" si="10"/>
        <v/>
      </c>
      <c r="W34" s="272" t="str">
        <f t="shared" si="11"/>
        <v/>
      </c>
      <c r="X34" s="258"/>
    </row>
    <row r="35" spans="1:24" ht="18" customHeight="1" x14ac:dyDescent="0.2">
      <c r="A35" s="139" t="s">
        <v>10</v>
      </c>
      <c r="B35" s="145">
        <v>4</v>
      </c>
      <c r="C35" s="146"/>
      <c r="D35" s="147"/>
      <c r="E35" s="179"/>
      <c r="F35" s="179"/>
      <c r="G35" s="149"/>
      <c r="H35" s="255"/>
      <c r="I35" s="268"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J35" s="253"/>
      <c r="K35" s="253"/>
      <c r="L35" s="280"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M35" s="151"/>
      <c r="N35" s="144"/>
      <c r="O35" s="274" t="str">
        <f t="shared" si="6"/>
        <v/>
      </c>
      <c r="P35" s="257"/>
      <c r="Q35" s="268" t="str">
        <f>IF(G35="","",IF(H35='換算レート表(レートチェック用)'!$C$8,VLOOKUP(D35,'換算レート表(レートチェック用)'!$B$9:$E$26,2,TRUE),IF(H35='換算レート表(レートチェック用)'!$D$8,VLOOKUP(D35,'換算レート表(レートチェック用)'!$B$9:$E$26,3,TRUE),IF(H35='換算レート表(レートチェック用)'!$E$8,VLOOKUP(D35,'換算レート表(レートチェック用)'!$B$9:$E$26,4,TRUE),IF(OR(H35="JPY",H35="円"),1,0)))))</f>
        <v/>
      </c>
      <c r="R35" s="269" t="str">
        <f t="shared" si="7"/>
        <v/>
      </c>
      <c r="S35" s="270" t="str">
        <f t="shared" si="8"/>
        <v/>
      </c>
      <c r="T35" s="268" t="str">
        <f>IF(J35="","",IF(K35='換算レート表(レートチェック用)'!$C$8,VLOOKUP(D35,'換算レート表(レートチェック用)'!$B$9:$E$26,2,TRUE),IF(K35='換算レート表(レートチェック用)'!$D$8,VLOOKUP(D35,'換算レート表(レートチェック用)'!$B$9:$E$26,3,TRUE),IF(K35='換算レート表(レートチェック用)'!$E$8,VLOOKUP(D35,'換算レート表(レートチェック用)'!$B$9:$E$26,4,TRUE),IF(OR(K35="JPY",K35="円"),1,0)))))</f>
        <v/>
      </c>
      <c r="U35" s="269" t="str">
        <f t="shared" si="9"/>
        <v/>
      </c>
      <c r="V35" s="271" t="str">
        <f t="shared" si="10"/>
        <v/>
      </c>
      <c r="W35" s="272" t="str">
        <f t="shared" si="11"/>
        <v/>
      </c>
      <c r="X35" s="258"/>
    </row>
    <row r="36" spans="1:24" ht="18" customHeight="1" x14ac:dyDescent="0.2">
      <c r="A36" s="139" t="s">
        <v>10</v>
      </c>
      <c r="B36" s="145">
        <v>5</v>
      </c>
      <c r="C36" s="146"/>
      <c r="D36" s="147"/>
      <c r="E36" s="178"/>
      <c r="F36" s="178"/>
      <c r="G36" s="149"/>
      <c r="H36" s="255"/>
      <c r="I36" s="268"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J36" s="253"/>
      <c r="K36" s="253"/>
      <c r="L36" s="280"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M36" s="151"/>
      <c r="N36" s="144"/>
      <c r="O36" s="274" t="str">
        <f t="shared" si="6"/>
        <v/>
      </c>
      <c r="P36" s="257"/>
      <c r="Q36" s="268" t="str">
        <f>IF(G36="","",IF(H36='換算レート表(レートチェック用)'!$C$8,VLOOKUP(D36,'換算レート表(レートチェック用)'!$B$9:$E$26,2,TRUE),IF(H36='換算レート表(レートチェック用)'!$D$8,VLOOKUP(D36,'換算レート表(レートチェック用)'!$B$9:$E$26,3,TRUE),IF(H36='換算レート表(レートチェック用)'!$E$8,VLOOKUP(D36,'換算レート表(レートチェック用)'!$B$9:$E$26,4,TRUE),IF(OR(H36="JPY",H36="円"),1,0)))))</f>
        <v/>
      </c>
      <c r="R36" s="269" t="str">
        <f t="shared" si="7"/>
        <v/>
      </c>
      <c r="S36" s="270" t="str">
        <f t="shared" si="8"/>
        <v/>
      </c>
      <c r="T36" s="268" t="str">
        <f>IF(J36="","",IF(K36='換算レート表(レートチェック用)'!$C$8,VLOOKUP(D36,'換算レート表(レートチェック用)'!$B$9:$E$26,2,TRUE),IF(K36='換算レート表(レートチェック用)'!$D$8,VLOOKUP(D36,'換算レート表(レートチェック用)'!$B$9:$E$26,3,TRUE),IF(K36='換算レート表(レートチェック用)'!$E$8,VLOOKUP(D36,'換算レート表(レートチェック用)'!$B$9:$E$26,4,TRUE),IF(OR(K36="JPY",K36="円"),1,0)))))</f>
        <v/>
      </c>
      <c r="U36" s="269" t="str">
        <f t="shared" si="9"/>
        <v/>
      </c>
      <c r="V36" s="271" t="str">
        <f t="shared" si="10"/>
        <v/>
      </c>
      <c r="W36" s="272" t="str">
        <f t="shared" si="11"/>
        <v/>
      </c>
      <c r="X36" s="258"/>
    </row>
    <row r="37" spans="1:24" ht="18" customHeight="1" x14ac:dyDescent="0.2">
      <c r="A37" s="139" t="s">
        <v>10</v>
      </c>
      <c r="B37" s="145">
        <v>6</v>
      </c>
      <c r="C37" s="146"/>
      <c r="D37" s="147"/>
      <c r="E37" s="178"/>
      <c r="F37" s="178"/>
      <c r="G37" s="149"/>
      <c r="H37" s="255"/>
      <c r="I37" s="268"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J37" s="253"/>
      <c r="K37" s="253"/>
      <c r="L37" s="280"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M37" s="151"/>
      <c r="N37" s="144"/>
      <c r="O37" s="274" t="str">
        <f t="shared" si="6"/>
        <v/>
      </c>
      <c r="P37" s="257"/>
      <c r="Q37" s="268" t="str">
        <f>IF(G37="","",IF(H37='換算レート表(レートチェック用)'!$C$8,VLOOKUP(D37,'換算レート表(レートチェック用)'!$B$9:$E$26,2,TRUE),IF(H37='換算レート表(レートチェック用)'!$D$8,VLOOKUP(D37,'換算レート表(レートチェック用)'!$B$9:$E$26,3,TRUE),IF(H37='換算レート表(レートチェック用)'!$E$8,VLOOKUP(D37,'換算レート表(レートチェック用)'!$B$9:$E$26,4,TRUE),IF(OR(H37="JPY",H37="円"),1,0)))))</f>
        <v/>
      </c>
      <c r="R37" s="269" t="str">
        <f t="shared" si="7"/>
        <v/>
      </c>
      <c r="S37" s="270" t="str">
        <f t="shared" si="8"/>
        <v/>
      </c>
      <c r="T37" s="268" t="str">
        <f>IF(J37="","",IF(K37='換算レート表(レートチェック用)'!$C$8,VLOOKUP(D37,'換算レート表(レートチェック用)'!$B$9:$E$26,2,TRUE),IF(K37='換算レート表(レートチェック用)'!$D$8,VLOOKUP(D37,'換算レート表(レートチェック用)'!$B$9:$E$26,3,TRUE),IF(K37='換算レート表(レートチェック用)'!$E$8,VLOOKUP(D37,'換算レート表(レートチェック用)'!$B$9:$E$26,4,TRUE),IF(OR(K37="JPY",K37="円"),1,0)))))</f>
        <v/>
      </c>
      <c r="U37" s="269" t="str">
        <f t="shared" si="9"/>
        <v/>
      </c>
      <c r="V37" s="271" t="str">
        <f t="shared" si="10"/>
        <v/>
      </c>
      <c r="W37" s="272" t="str">
        <f t="shared" si="11"/>
        <v/>
      </c>
      <c r="X37" s="258"/>
    </row>
    <row r="38" spans="1:24" ht="18" customHeight="1" x14ac:dyDescent="0.2">
      <c r="A38" s="139" t="s">
        <v>10</v>
      </c>
      <c r="B38" s="145">
        <v>7</v>
      </c>
      <c r="C38" s="146"/>
      <c r="D38" s="147"/>
      <c r="E38" s="178"/>
      <c r="F38" s="178"/>
      <c r="G38" s="149"/>
      <c r="H38" s="255"/>
      <c r="I38" s="268"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J38" s="253"/>
      <c r="K38" s="253"/>
      <c r="L38" s="280"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M38" s="151"/>
      <c r="O38" s="274" t="str">
        <f t="shared" si="6"/>
        <v/>
      </c>
      <c r="P38" s="257"/>
      <c r="Q38" s="268" t="str">
        <f>IF(G38="","",IF(H38='換算レート表(レートチェック用)'!$C$8,VLOOKUP(D38,'換算レート表(レートチェック用)'!$B$9:$E$26,2,TRUE),IF(H38='換算レート表(レートチェック用)'!$D$8,VLOOKUP(D38,'換算レート表(レートチェック用)'!$B$9:$E$26,3,TRUE),IF(H38='換算レート表(レートチェック用)'!$E$8,VLOOKUP(D38,'換算レート表(レートチェック用)'!$B$9:$E$26,4,TRUE),IF(OR(H38="JPY",H38="円"),1,0)))))</f>
        <v/>
      </c>
      <c r="R38" s="269" t="str">
        <f t="shared" si="7"/>
        <v/>
      </c>
      <c r="S38" s="270" t="str">
        <f t="shared" si="8"/>
        <v/>
      </c>
      <c r="T38" s="268" t="str">
        <f>IF(J38="","",IF(K38='換算レート表(レートチェック用)'!$C$8,VLOOKUP(D38,'換算レート表(レートチェック用)'!$B$9:$E$26,2,TRUE),IF(K38='換算レート表(レートチェック用)'!$D$8,VLOOKUP(D38,'換算レート表(レートチェック用)'!$B$9:$E$26,3,TRUE),IF(K38='換算レート表(レートチェック用)'!$E$8,VLOOKUP(D38,'換算レート表(レートチェック用)'!$B$9:$E$26,4,TRUE),IF(OR(K38="JPY",K38="円"),1,0)))))</f>
        <v/>
      </c>
      <c r="U38" s="269" t="str">
        <f t="shared" si="9"/>
        <v/>
      </c>
      <c r="V38" s="271" t="str">
        <f t="shared" si="10"/>
        <v/>
      </c>
      <c r="W38" s="272" t="str">
        <f t="shared" si="11"/>
        <v/>
      </c>
      <c r="X38" s="258"/>
    </row>
    <row r="39" spans="1:24" ht="18" customHeight="1" x14ac:dyDescent="0.2">
      <c r="A39" s="139" t="s">
        <v>10</v>
      </c>
      <c r="B39" s="145">
        <v>8</v>
      </c>
      <c r="C39" s="146"/>
      <c r="D39" s="147"/>
      <c r="E39" s="178"/>
      <c r="F39" s="178"/>
      <c r="G39" s="149"/>
      <c r="H39" s="255"/>
      <c r="I39" s="268"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J39" s="253"/>
      <c r="K39" s="253"/>
      <c r="L39" s="280"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M39" s="151"/>
      <c r="O39" s="274" t="str">
        <f t="shared" si="6"/>
        <v/>
      </c>
      <c r="P39" s="257"/>
      <c r="Q39" s="268" t="str">
        <f>IF(G39="","",IF(H39='換算レート表(レートチェック用)'!$C$8,VLOOKUP(D39,'換算レート表(レートチェック用)'!$B$9:$E$26,2,TRUE),IF(H39='換算レート表(レートチェック用)'!$D$8,VLOOKUP(D39,'換算レート表(レートチェック用)'!$B$9:$E$26,3,TRUE),IF(H39='換算レート表(レートチェック用)'!$E$8,VLOOKUP(D39,'換算レート表(レートチェック用)'!$B$9:$E$26,4,TRUE),IF(OR(H39="JPY",H39="円"),1,0)))))</f>
        <v/>
      </c>
      <c r="R39" s="269" t="str">
        <f t="shared" si="7"/>
        <v/>
      </c>
      <c r="S39" s="270" t="str">
        <f t="shared" si="8"/>
        <v/>
      </c>
      <c r="T39" s="268" t="str">
        <f>IF(J39="","",IF(K39='換算レート表(レートチェック用)'!$C$8,VLOOKUP(D39,'換算レート表(レートチェック用)'!$B$9:$E$26,2,TRUE),IF(K39='換算レート表(レートチェック用)'!$D$8,VLOOKUP(D39,'換算レート表(レートチェック用)'!$B$9:$E$26,3,TRUE),IF(K39='換算レート表(レートチェック用)'!$E$8,VLOOKUP(D39,'換算レート表(レートチェック用)'!$B$9:$E$26,4,TRUE),IF(OR(K39="JPY",K39="円"),1,0)))))</f>
        <v/>
      </c>
      <c r="U39" s="269" t="str">
        <f t="shared" si="9"/>
        <v/>
      </c>
      <c r="V39" s="271" t="str">
        <f t="shared" si="10"/>
        <v/>
      </c>
      <c r="W39" s="272" t="str">
        <f t="shared" si="11"/>
        <v/>
      </c>
      <c r="X39" s="258"/>
    </row>
    <row r="40" spans="1:24" ht="18" customHeight="1" x14ac:dyDescent="0.2">
      <c r="A40" s="139" t="s">
        <v>10</v>
      </c>
      <c r="B40" s="145">
        <v>9</v>
      </c>
      <c r="C40" s="146"/>
      <c r="D40" s="147"/>
      <c r="E40" s="178"/>
      <c r="F40" s="178"/>
      <c r="G40" s="149"/>
      <c r="H40" s="255"/>
      <c r="I40" s="268"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J40" s="253"/>
      <c r="K40" s="253"/>
      <c r="L40" s="280"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M40" s="151"/>
      <c r="O40" s="274" t="str">
        <f t="shared" si="6"/>
        <v/>
      </c>
      <c r="P40" s="257"/>
      <c r="Q40" s="268" t="str">
        <f>IF(G40="","",IF(H40='換算レート表(レートチェック用)'!$C$8,VLOOKUP(D40,'換算レート表(レートチェック用)'!$B$9:$E$26,2,TRUE),IF(H40='換算レート表(レートチェック用)'!$D$8,VLOOKUP(D40,'換算レート表(レートチェック用)'!$B$9:$E$26,3,TRUE),IF(H40='換算レート表(レートチェック用)'!$E$8,VLOOKUP(D40,'換算レート表(レートチェック用)'!$B$9:$E$26,4,TRUE),IF(OR(H40="JPY",H40="円"),1,0)))))</f>
        <v/>
      </c>
      <c r="R40" s="269" t="str">
        <f t="shared" si="7"/>
        <v/>
      </c>
      <c r="S40" s="270" t="str">
        <f t="shared" si="8"/>
        <v/>
      </c>
      <c r="T40" s="268" t="str">
        <f>IF(J40="","",IF(K40='換算レート表(レートチェック用)'!$C$8,VLOOKUP(D40,'換算レート表(レートチェック用)'!$B$9:$E$26,2,TRUE),IF(K40='換算レート表(レートチェック用)'!$D$8,VLOOKUP(D40,'換算レート表(レートチェック用)'!$B$9:$E$26,3,TRUE),IF(K40='換算レート表(レートチェック用)'!$E$8,VLOOKUP(D40,'換算レート表(レートチェック用)'!$B$9:$E$26,4,TRUE),IF(OR(K40="JPY",K40="円"),1,0)))))</f>
        <v/>
      </c>
      <c r="U40" s="269" t="str">
        <f t="shared" si="9"/>
        <v/>
      </c>
      <c r="V40" s="271" t="str">
        <f t="shared" si="10"/>
        <v/>
      </c>
      <c r="W40" s="272" t="str">
        <f t="shared" si="11"/>
        <v/>
      </c>
      <c r="X40" s="258"/>
    </row>
    <row r="41" spans="1:24" ht="18" customHeight="1" x14ac:dyDescent="0.2">
      <c r="A41" s="139" t="s">
        <v>10</v>
      </c>
      <c r="B41" s="145">
        <v>10</v>
      </c>
      <c r="C41" s="146"/>
      <c r="D41" s="147"/>
      <c r="E41" s="178"/>
      <c r="F41" s="178"/>
      <c r="G41" s="149"/>
      <c r="H41" s="255"/>
      <c r="I41" s="268"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J41" s="253"/>
      <c r="K41" s="253"/>
      <c r="L41" s="280"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M41" s="151"/>
      <c r="O41" s="274" t="str">
        <f t="shared" si="6"/>
        <v/>
      </c>
      <c r="P41" s="257"/>
      <c r="Q41" s="268" t="str">
        <f>IF(G41="","",IF(H41='換算レート表(レートチェック用)'!$C$8,VLOOKUP(D41,'換算レート表(レートチェック用)'!$B$9:$E$26,2,TRUE),IF(H41='換算レート表(レートチェック用)'!$D$8,VLOOKUP(D41,'換算レート表(レートチェック用)'!$B$9:$E$26,3,TRUE),IF(H41='換算レート表(レートチェック用)'!$E$8,VLOOKUP(D41,'換算レート表(レートチェック用)'!$B$9:$E$26,4,TRUE),IF(OR(H41="JPY",H41="円"),1,0)))))</f>
        <v/>
      </c>
      <c r="R41" s="269" t="str">
        <f t="shared" si="7"/>
        <v/>
      </c>
      <c r="S41" s="270" t="str">
        <f t="shared" si="8"/>
        <v/>
      </c>
      <c r="T41" s="268" t="str">
        <f>IF(J41="","",IF(K41='換算レート表(レートチェック用)'!$C$8,VLOOKUP(D41,'換算レート表(レートチェック用)'!$B$9:$E$26,2,TRUE),IF(K41='換算レート表(レートチェック用)'!$D$8,VLOOKUP(D41,'換算レート表(レートチェック用)'!$B$9:$E$26,3,TRUE),IF(K41='換算レート表(レートチェック用)'!$E$8,VLOOKUP(D41,'換算レート表(レートチェック用)'!$B$9:$E$26,4,TRUE),IF(OR(K41="JPY",K41="円"),1,0)))))</f>
        <v/>
      </c>
      <c r="U41" s="269" t="str">
        <f t="shared" si="9"/>
        <v/>
      </c>
      <c r="V41" s="271" t="str">
        <f t="shared" si="10"/>
        <v/>
      </c>
      <c r="W41" s="272" t="str">
        <f t="shared" si="11"/>
        <v/>
      </c>
      <c r="X41" s="258"/>
    </row>
    <row r="42" spans="1:24" ht="18" customHeight="1" x14ac:dyDescent="0.2">
      <c r="A42" s="139" t="s">
        <v>10</v>
      </c>
      <c r="B42" s="145">
        <v>11</v>
      </c>
      <c r="C42" s="146"/>
      <c r="D42" s="147"/>
      <c r="E42" s="178"/>
      <c r="F42" s="178"/>
      <c r="G42" s="149"/>
      <c r="H42" s="255"/>
      <c r="I42" s="268"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J42" s="253"/>
      <c r="K42" s="253"/>
      <c r="L42" s="280"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M42" s="151"/>
      <c r="O42" s="274" t="str">
        <f t="shared" si="6"/>
        <v/>
      </c>
      <c r="P42" s="257"/>
      <c r="Q42" s="268" t="str">
        <f>IF(G42="","",IF(H42='換算レート表(レートチェック用)'!$C$8,VLOOKUP(D42,'換算レート表(レートチェック用)'!$B$9:$E$26,2,TRUE),IF(H42='換算レート表(レートチェック用)'!$D$8,VLOOKUP(D42,'換算レート表(レートチェック用)'!$B$9:$E$26,3,TRUE),IF(H42='換算レート表(レートチェック用)'!$E$8,VLOOKUP(D42,'換算レート表(レートチェック用)'!$B$9:$E$26,4,TRUE),IF(OR(H42="JPY",H42="円"),1,0)))))</f>
        <v/>
      </c>
      <c r="R42" s="269" t="str">
        <f t="shared" si="7"/>
        <v/>
      </c>
      <c r="S42" s="270" t="str">
        <f t="shared" si="8"/>
        <v/>
      </c>
      <c r="T42" s="268" t="str">
        <f>IF(J42="","",IF(K42='換算レート表(レートチェック用)'!$C$8,VLOOKUP(D42,'換算レート表(レートチェック用)'!$B$9:$E$26,2,TRUE),IF(K42='換算レート表(レートチェック用)'!$D$8,VLOOKUP(D42,'換算レート表(レートチェック用)'!$B$9:$E$26,3,TRUE),IF(K42='換算レート表(レートチェック用)'!$E$8,VLOOKUP(D42,'換算レート表(レートチェック用)'!$B$9:$E$26,4,TRUE),IF(OR(K42="JPY",K42="円"),1,0)))))</f>
        <v/>
      </c>
      <c r="U42" s="269" t="str">
        <f t="shared" si="9"/>
        <v/>
      </c>
      <c r="V42" s="271" t="str">
        <f t="shared" si="10"/>
        <v/>
      </c>
      <c r="W42" s="272" t="str">
        <f t="shared" si="11"/>
        <v/>
      </c>
      <c r="X42" s="258"/>
    </row>
    <row r="43" spans="1:24" ht="18" customHeight="1" x14ac:dyDescent="0.2">
      <c r="A43" s="139" t="s">
        <v>10</v>
      </c>
      <c r="B43" s="145">
        <v>12</v>
      </c>
      <c r="C43" s="146"/>
      <c r="D43" s="147"/>
      <c r="E43" s="178"/>
      <c r="F43" s="178"/>
      <c r="G43" s="149"/>
      <c r="H43" s="255"/>
      <c r="I43" s="268"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J43" s="253"/>
      <c r="K43" s="253"/>
      <c r="L43" s="280"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M43" s="151"/>
      <c r="O43" s="274" t="str">
        <f t="shared" si="6"/>
        <v/>
      </c>
      <c r="P43" s="257"/>
      <c r="Q43" s="268" t="str">
        <f>IF(G43="","",IF(H43='換算レート表(レートチェック用)'!$C$8,VLOOKUP(D43,'換算レート表(レートチェック用)'!$B$9:$E$26,2,TRUE),IF(H43='換算レート表(レートチェック用)'!$D$8,VLOOKUP(D43,'換算レート表(レートチェック用)'!$B$9:$E$26,3,TRUE),IF(H43='換算レート表(レートチェック用)'!$E$8,VLOOKUP(D43,'換算レート表(レートチェック用)'!$B$9:$E$26,4,TRUE),IF(OR(H43="JPY",H43="円"),1,0)))))</f>
        <v/>
      </c>
      <c r="R43" s="269" t="str">
        <f t="shared" si="7"/>
        <v/>
      </c>
      <c r="S43" s="270" t="str">
        <f t="shared" si="8"/>
        <v/>
      </c>
      <c r="T43" s="268" t="str">
        <f>IF(J43="","",IF(K43='換算レート表(レートチェック用)'!$C$8,VLOOKUP(D43,'換算レート表(レートチェック用)'!$B$9:$E$26,2,TRUE),IF(K43='換算レート表(レートチェック用)'!$D$8,VLOOKUP(D43,'換算レート表(レートチェック用)'!$B$9:$E$26,3,TRUE),IF(K43='換算レート表(レートチェック用)'!$E$8,VLOOKUP(D43,'換算レート表(レートチェック用)'!$B$9:$E$26,4,TRUE),IF(OR(K43="JPY",K43="円"),1,0)))))</f>
        <v/>
      </c>
      <c r="U43" s="269" t="str">
        <f t="shared" si="9"/>
        <v/>
      </c>
      <c r="V43" s="271" t="str">
        <f t="shared" si="10"/>
        <v/>
      </c>
      <c r="W43" s="272" t="str">
        <f t="shared" si="11"/>
        <v/>
      </c>
      <c r="X43" s="258"/>
    </row>
    <row r="44" spans="1:24" ht="18" customHeight="1" x14ac:dyDescent="0.2">
      <c r="A44" s="139" t="s">
        <v>10</v>
      </c>
      <c r="B44" s="145">
        <v>13</v>
      </c>
      <c r="C44" s="146"/>
      <c r="D44" s="147"/>
      <c r="E44" s="178"/>
      <c r="F44" s="178"/>
      <c r="G44" s="149"/>
      <c r="H44" s="255"/>
      <c r="I44" s="268"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J44" s="253"/>
      <c r="K44" s="253"/>
      <c r="L44" s="280"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M44" s="151"/>
      <c r="O44" s="274" t="str">
        <f t="shared" si="6"/>
        <v/>
      </c>
      <c r="P44" s="257"/>
      <c r="Q44" s="268" t="str">
        <f>IF(G44="","",IF(H44='換算レート表(レートチェック用)'!$C$8,VLOOKUP(D44,'換算レート表(レートチェック用)'!$B$9:$E$26,2,TRUE),IF(H44='換算レート表(レートチェック用)'!$D$8,VLOOKUP(D44,'換算レート表(レートチェック用)'!$B$9:$E$26,3,TRUE),IF(H44='換算レート表(レートチェック用)'!$E$8,VLOOKUP(D44,'換算レート表(レートチェック用)'!$B$9:$E$26,4,TRUE),IF(OR(H44="JPY",H44="円"),1,0)))))</f>
        <v/>
      </c>
      <c r="R44" s="269" t="str">
        <f t="shared" si="7"/>
        <v/>
      </c>
      <c r="S44" s="270" t="str">
        <f t="shared" si="8"/>
        <v/>
      </c>
      <c r="T44" s="268" t="str">
        <f>IF(J44="","",IF(K44='換算レート表(レートチェック用)'!$C$8,VLOOKUP(D44,'換算レート表(レートチェック用)'!$B$9:$E$26,2,TRUE),IF(K44='換算レート表(レートチェック用)'!$D$8,VLOOKUP(D44,'換算レート表(レートチェック用)'!$B$9:$E$26,3,TRUE),IF(K44='換算レート表(レートチェック用)'!$E$8,VLOOKUP(D44,'換算レート表(レートチェック用)'!$B$9:$E$26,4,TRUE),IF(OR(K44="JPY",K44="円"),1,0)))))</f>
        <v/>
      </c>
      <c r="U44" s="269" t="str">
        <f t="shared" si="9"/>
        <v/>
      </c>
      <c r="V44" s="271" t="str">
        <f t="shared" si="10"/>
        <v/>
      </c>
      <c r="W44" s="272" t="str">
        <f t="shared" si="11"/>
        <v/>
      </c>
      <c r="X44" s="258"/>
    </row>
    <row r="45" spans="1:24" ht="18" customHeight="1" x14ac:dyDescent="0.2">
      <c r="A45" s="139" t="s">
        <v>10</v>
      </c>
      <c r="B45" s="145">
        <v>14</v>
      </c>
      <c r="C45" s="146"/>
      <c r="D45" s="147"/>
      <c r="E45" s="178"/>
      <c r="F45" s="178"/>
      <c r="G45" s="149"/>
      <c r="H45" s="255"/>
      <c r="I45" s="268"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J45" s="253"/>
      <c r="K45" s="253"/>
      <c r="L45" s="280"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M45" s="151"/>
      <c r="O45" s="274" t="str">
        <f t="shared" si="6"/>
        <v/>
      </c>
      <c r="P45" s="257"/>
      <c r="Q45" s="268" t="str">
        <f>IF(G45="","",IF(H45='換算レート表(レートチェック用)'!$C$8,VLOOKUP(D45,'換算レート表(レートチェック用)'!$B$9:$E$26,2,TRUE),IF(H45='換算レート表(レートチェック用)'!$D$8,VLOOKUP(D45,'換算レート表(レートチェック用)'!$B$9:$E$26,3,TRUE),IF(H45='換算レート表(レートチェック用)'!$E$8,VLOOKUP(D45,'換算レート表(レートチェック用)'!$B$9:$E$26,4,TRUE),IF(OR(H45="JPY",H45="円"),1,0)))))</f>
        <v/>
      </c>
      <c r="R45" s="269" t="str">
        <f t="shared" si="7"/>
        <v/>
      </c>
      <c r="S45" s="270" t="str">
        <f t="shared" si="8"/>
        <v/>
      </c>
      <c r="T45" s="268" t="str">
        <f>IF(J45="","",IF(K45='換算レート表(レートチェック用)'!$C$8,VLOOKUP(D45,'換算レート表(レートチェック用)'!$B$9:$E$26,2,TRUE),IF(K45='換算レート表(レートチェック用)'!$D$8,VLOOKUP(D45,'換算レート表(レートチェック用)'!$B$9:$E$26,3,TRUE),IF(K45='換算レート表(レートチェック用)'!$E$8,VLOOKUP(D45,'換算レート表(レートチェック用)'!$B$9:$E$26,4,TRUE),IF(OR(K45="JPY",K45="円"),1,0)))))</f>
        <v/>
      </c>
      <c r="U45" s="269" t="str">
        <f t="shared" si="9"/>
        <v/>
      </c>
      <c r="V45" s="271" t="str">
        <f t="shared" si="10"/>
        <v/>
      </c>
      <c r="W45" s="272" t="str">
        <f t="shared" si="11"/>
        <v/>
      </c>
      <c r="X45" s="258"/>
    </row>
    <row r="46" spans="1:24" ht="18" customHeight="1" x14ac:dyDescent="0.2">
      <c r="A46" s="139" t="s">
        <v>10</v>
      </c>
      <c r="B46" s="145">
        <v>15</v>
      </c>
      <c r="C46" s="146"/>
      <c r="D46" s="147"/>
      <c r="E46" s="178"/>
      <c r="F46" s="178"/>
      <c r="G46" s="149"/>
      <c r="H46" s="255"/>
      <c r="I46" s="268"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J46" s="253"/>
      <c r="K46" s="253"/>
      <c r="L46" s="280"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M46" s="151"/>
      <c r="O46" s="274" t="str">
        <f t="shared" si="6"/>
        <v/>
      </c>
      <c r="P46" s="257"/>
      <c r="Q46" s="268" t="str">
        <f>IF(G46="","",IF(H46='換算レート表(レートチェック用)'!$C$8,VLOOKUP(D46,'換算レート表(レートチェック用)'!$B$9:$E$26,2,TRUE),IF(H46='換算レート表(レートチェック用)'!$D$8,VLOOKUP(D46,'換算レート表(レートチェック用)'!$B$9:$E$26,3,TRUE),IF(H46='換算レート表(レートチェック用)'!$E$8,VLOOKUP(D46,'換算レート表(レートチェック用)'!$B$9:$E$26,4,TRUE),IF(OR(H46="JPY",H46="円"),1,0)))))</f>
        <v/>
      </c>
      <c r="R46" s="269" t="str">
        <f t="shared" si="7"/>
        <v/>
      </c>
      <c r="S46" s="270" t="str">
        <f t="shared" si="8"/>
        <v/>
      </c>
      <c r="T46" s="268" t="str">
        <f>IF(J46="","",IF(K46='換算レート表(レートチェック用)'!$C$8,VLOOKUP(D46,'換算レート表(レートチェック用)'!$B$9:$E$26,2,TRUE),IF(K46='換算レート表(レートチェック用)'!$D$8,VLOOKUP(D46,'換算レート表(レートチェック用)'!$B$9:$E$26,3,TRUE),IF(K46='換算レート表(レートチェック用)'!$E$8,VLOOKUP(D46,'換算レート表(レートチェック用)'!$B$9:$E$26,4,TRUE),IF(OR(K46="JPY",K46="円"),1,0)))))</f>
        <v/>
      </c>
      <c r="U46" s="269" t="str">
        <f t="shared" si="9"/>
        <v/>
      </c>
      <c r="V46" s="271" t="str">
        <f t="shared" si="10"/>
        <v/>
      </c>
      <c r="W46" s="272" t="str">
        <f t="shared" si="11"/>
        <v/>
      </c>
      <c r="X46" s="258"/>
    </row>
    <row r="47" spans="1:24" ht="18" customHeight="1" x14ac:dyDescent="0.2">
      <c r="A47" s="139" t="s">
        <v>10</v>
      </c>
      <c r="B47" s="145">
        <v>16</v>
      </c>
      <c r="C47" s="146"/>
      <c r="D47" s="147"/>
      <c r="E47" s="178"/>
      <c r="F47" s="178"/>
      <c r="G47" s="149"/>
      <c r="H47" s="255"/>
      <c r="I47" s="268"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J47" s="253"/>
      <c r="K47" s="253"/>
      <c r="L47" s="280"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M47" s="151"/>
      <c r="O47" s="274" t="str">
        <f t="shared" si="6"/>
        <v/>
      </c>
      <c r="P47" s="257"/>
      <c r="Q47" s="268" t="str">
        <f>IF(G47="","",IF(H47='換算レート表(レートチェック用)'!$C$8,VLOOKUP(D47,'換算レート表(レートチェック用)'!$B$9:$E$26,2,TRUE),IF(H47='換算レート表(レートチェック用)'!$D$8,VLOOKUP(D47,'換算レート表(レートチェック用)'!$B$9:$E$26,3,TRUE),IF(H47='換算レート表(レートチェック用)'!$E$8,VLOOKUP(D47,'換算レート表(レートチェック用)'!$B$9:$E$26,4,TRUE),IF(OR(H47="JPY",H47="円"),1,0)))))</f>
        <v/>
      </c>
      <c r="R47" s="269" t="str">
        <f t="shared" si="7"/>
        <v/>
      </c>
      <c r="S47" s="270" t="str">
        <f t="shared" si="8"/>
        <v/>
      </c>
      <c r="T47" s="268" t="str">
        <f>IF(J47="","",IF(K47='換算レート表(レートチェック用)'!$C$8,VLOOKUP(D47,'換算レート表(レートチェック用)'!$B$9:$E$26,2,TRUE),IF(K47='換算レート表(レートチェック用)'!$D$8,VLOOKUP(D47,'換算レート表(レートチェック用)'!$B$9:$E$26,3,TRUE),IF(K47='換算レート表(レートチェック用)'!$E$8,VLOOKUP(D47,'換算レート表(レートチェック用)'!$B$9:$E$26,4,TRUE),IF(OR(K47="JPY",K47="円"),1,0)))))</f>
        <v/>
      </c>
      <c r="U47" s="269" t="str">
        <f t="shared" si="9"/>
        <v/>
      </c>
      <c r="V47" s="271" t="str">
        <f t="shared" si="10"/>
        <v/>
      </c>
      <c r="W47" s="272" t="str">
        <f t="shared" si="11"/>
        <v/>
      </c>
      <c r="X47" s="258"/>
    </row>
    <row r="48" spans="1:24" ht="18" customHeight="1" x14ac:dyDescent="0.2">
      <c r="A48" s="139" t="s">
        <v>10</v>
      </c>
      <c r="B48" s="145">
        <v>17</v>
      </c>
      <c r="C48" s="146"/>
      <c r="D48" s="147"/>
      <c r="E48" s="178"/>
      <c r="F48" s="178"/>
      <c r="G48" s="149"/>
      <c r="H48" s="255"/>
      <c r="I48" s="268"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J48" s="253"/>
      <c r="K48" s="253"/>
      <c r="L48" s="280"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M48" s="151"/>
      <c r="O48" s="274" t="str">
        <f t="shared" si="6"/>
        <v/>
      </c>
      <c r="P48" s="257"/>
      <c r="Q48" s="268" t="str">
        <f>IF(G48="","",IF(H48='換算レート表(レートチェック用)'!$C$8,VLOOKUP(D48,'換算レート表(レートチェック用)'!$B$9:$E$26,2,TRUE),IF(H48='換算レート表(レートチェック用)'!$D$8,VLOOKUP(D48,'換算レート表(レートチェック用)'!$B$9:$E$26,3,TRUE),IF(H48='換算レート表(レートチェック用)'!$E$8,VLOOKUP(D48,'換算レート表(レートチェック用)'!$B$9:$E$26,4,TRUE),IF(OR(H48="JPY",H48="円"),1,0)))))</f>
        <v/>
      </c>
      <c r="R48" s="269" t="str">
        <f t="shared" si="7"/>
        <v/>
      </c>
      <c r="S48" s="270" t="str">
        <f t="shared" si="8"/>
        <v/>
      </c>
      <c r="T48" s="268" t="str">
        <f>IF(J48="","",IF(K48='換算レート表(レートチェック用)'!$C$8,VLOOKUP(D48,'換算レート表(レートチェック用)'!$B$9:$E$26,2,TRUE),IF(K48='換算レート表(レートチェック用)'!$D$8,VLOOKUP(D48,'換算レート表(レートチェック用)'!$B$9:$E$26,3,TRUE),IF(K48='換算レート表(レートチェック用)'!$E$8,VLOOKUP(D48,'換算レート表(レートチェック用)'!$B$9:$E$26,4,TRUE),IF(OR(K48="JPY",K48="円"),1,0)))))</f>
        <v/>
      </c>
      <c r="U48" s="269" t="str">
        <f t="shared" si="9"/>
        <v/>
      </c>
      <c r="V48" s="271" t="str">
        <f t="shared" si="10"/>
        <v/>
      </c>
      <c r="W48" s="272" t="str">
        <f t="shared" si="11"/>
        <v/>
      </c>
      <c r="X48" s="258"/>
    </row>
    <row r="49" spans="1:24" ht="18" customHeight="1" x14ac:dyDescent="0.2">
      <c r="A49" s="139" t="s">
        <v>10</v>
      </c>
      <c r="B49" s="145">
        <v>18</v>
      </c>
      <c r="C49" s="146"/>
      <c r="D49" s="147"/>
      <c r="E49" s="178"/>
      <c r="F49" s="178"/>
      <c r="G49" s="149"/>
      <c r="H49" s="255"/>
      <c r="I49" s="268"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J49" s="253"/>
      <c r="K49" s="253"/>
      <c r="L49" s="280"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M49" s="151"/>
      <c r="O49" s="274" t="str">
        <f t="shared" si="6"/>
        <v/>
      </c>
      <c r="P49" s="257"/>
      <c r="Q49" s="268" t="str">
        <f>IF(G49="","",IF(H49='換算レート表(レートチェック用)'!$C$8,VLOOKUP(D49,'換算レート表(レートチェック用)'!$B$9:$E$26,2,TRUE),IF(H49='換算レート表(レートチェック用)'!$D$8,VLOOKUP(D49,'換算レート表(レートチェック用)'!$B$9:$E$26,3,TRUE),IF(H49='換算レート表(レートチェック用)'!$E$8,VLOOKUP(D49,'換算レート表(レートチェック用)'!$B$9:$E$26,4,TRUE),IF(OR(H49="JPY",H49="円"),1,0)))))</f>
        <v/>
      </c>
      <c r="R49" s="269" t="str">
        <f t="shared" si="7"/>
        <v/>
      </c>
      <c r="S49" s="270" t="str">
        <f t="shared" si="8"/>
        <v/>
      </c>
      <c r="T49" s="268" t="str">
        <f>IF(J49="","",IF(K49='換算レート表(レートチェック用)'!$C$8,VLOOKUP(D49,'換算レート表(レートチェック用)'!$B$9:$E$26,2,TRUE),IF(K49='換算レート表(レートチェック用)'!$D$8,VLOOKUP(D49,'換算レート表(レートチェック用)'!$B$9:$E$26,3,TRUE),IF(K49='換算レート表(レートチェック用)'!$E$8,VLOOKUP(D49,'換算レート表(レートチェック用)'!$B$9:$E$26,4,TRUE),IF(OR(K49="JPY",K49="円"),1,0)))))</f>
        <v/>
      </c>
      <c r="U49" s="269" t="str">
        <f t="shared" si="9"/>
        <v/>
      </c>
      <c r="V49" s="271" t="str">
        <f t="shared" si="10"/>
        <v/>
      </c>
      <c r="W49" s="272" t="str">
        <f t="shared" si="11"/>
        <v/>
      </c>
      <c r="X49" s="258"/>
    </row>
    <row r="50" spans="1:24" ht="18" customHeight="1" x14ac:dyDescent="0.2">
      <c r="A50" s="139" t="s">
        <v>10</v>
      </c>
      <c r="B50" s="145">
        <v>19</v>
      </c>
      <c r="C50" s="146"/>
      <c r="D50" s="147"/>
      <c r="E50" s="178"/>
      <c r="F50" s="178"/>
      <c r="G50" s="149"/>
      <c r="H50" s="255"/>
      <c r="I50" s="268"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J50" s="253"/>
      <c r="K50" s="253"/>
      <c r="L50" s="280"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M50" s="151"/>
      <c r="O50" s="274" t="str">
        <f t="shared" si="6"/>
        <v/>
      </c>
      <c r="P50" s="257"/>
      <c r="Q50" s="268" t="str">
        <f>IF(G50="","",IF(H50='換算レート表(レートチェック用)'!$C$8,VLOOKUP(D50,'換算レート表(レートチェック用)'!$B$9:$E$26,2,TRUE),IF(H50='換算レート表(レートチェック用)'!$D$8,VLOOKUP(D50,'換算レート表(レートチェック用)'!$B$9:$E$26,3,TRUE),IF(H50='換算レート表(レートチェック用)'!$E$8,VLOOKUP(D50,'換算レート表(レートチェック用)'!$B$9:$E$26,4,TRUE),IF(OR(H50="JPY",H50="円"),1,0)))))</f>
        <v/>
      </c>
      <c r="R50" s="269" t="str">
        <f t="shared" si="7"/>
        <v/>
      </c>
      <c r="S50" s="270" t="str">
        <f t="shared" si="8"/>
        <v/>
      </c>
      <c r="T50" s="268" t="str">
        <f>IF(J50="","",IF(K50='換算レート表(レートチェック用)'!$C$8,VLOOKUP(D50,'換算レート表(レートチェック用)'!$B$9:$E$26,2,TRUE),IF(K50='換算レート表(レートチェック用)'!$D$8,VLOOKUP(D50,'換算レート表(レートチェック用)'!$B$9:$E$26,3,TRUE),IF(K50='換算レート表(レートチェック用)'!$E$8,VLOOKUP(D50,'換算レート表(レートチェック用)'!$B$9:$E$26,4,TRUE),IF(OR(K50="JPY",K50="円"),1,0)))))</f>
        <v/>
      </c>
      <c r="U50" s="269" t="str">
        <f t="shared" si="9"/>
        <v/>
      </c>
      <c r="V50" s="271" t="str">
        <f t="shared" si="10"/>
        <v/>
      </c>
      <c r="W50" s="272" t="str">
        <f t="shared" si="11"/>
        <v/>
      </c>
      <c r="X50" s="258"/>
    </row>
    <row r="51" spans="1:24" ht="18" customHeight="1" x14ac:dyDescent="0.2">
      <c r="A51" s="139" t="s">
        <v>10</v>
      </c>
      <c r="B51" s="145">
        <v>20</v>
      </c>
      <c r="C51" s="146"/>
      <c r="D51" s="233">
        <v>44953</v>
      </c>
      <c r="E51" s="142"/>
      <c r="F51" s="264"/>
      <c r="G51" s="264">
        <v>500</v>
      </c>
      <c r="H51" s="267" t="s">
        <v>269</v>
      </c>
      <c r="I51" s="268">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J51" s="254">
        <f>ROUNDDOWN(G51/I51,2)</f>
        <v>0.8</v>
      </c>
      <c r="K51" s="252" t="s">
        <v>256</v>
      </c>
      <c r="L51" s="280">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M51" s="265">
        <f>ROUNDDOWN(J51*L51,0)</f>
        <v>104</v>
      </c>
      <c r="O51" s="274" t="str">
        <f t="shared" si="6"/>
        <v>○</v>
      </c>
      <c r="P51" s="257"/>
      <c r="Q51" s="268">
        <f>IF(G51="","",IF(H51='換算レート表(レートチェック用)'!$C$8,VLOOKUP(D51,'換算レート表(レートチェック用)'!$B$9:$E$26,2,TRUE),IF(H51='換算レート表(レートチェック用)'!$D$8,VLOOKUP(D51,'換算レート表(レートチェック用)'!$B$9:$E$26,3,TRUE),IF(H51='換算レート表(レートチェック用)'!$E$8,VLOOKUP(D51,'換算レート表(レートチェック用)'!$B$9:$E$26,4,TRUE),IF(OR(H51="JPY",H51="円"),1,0)))))</f>
        <v>620.91999999999996</v>
      </c>
      <c r="R51" s="269" t="str">
        <f t="shared" si="7"/>
        <v>〇</v>
      </c>
      <c r="S51" s="270">
        <f t="shared" si="8"/>
        <v>0.8</v>
      </c>
      <c r="T51" s="268">
        <f>IF(J51="","",IF(K51='換算レート表(レートチェック用)'!$C$8,VLOOKUP(D51,'換算レート表(レートチェック用)'!$B$9:$E$26,2,TRUE),IF(K51='換算レート表(レートチェック用)'!$D$8,VLOOKUP(D51,'換算レート表(レートチェック用)'!$B$9:$E$26,3,TRUE),IF(K51='換算レート表(レートチェック用)'!$E$8,VLOOKUP(D51,'換算レート表(レートチェック用)'!$B$9:$E$26,4,TRUE),IF(OR(K51="JPY",K51="円"),1,0)))))</f>
        <v>130.72999999999999</v>
      </c>
      <c r="U51" s="269" t="str">
        <f t="shared" si="9"/>
        <v>〇</v>
      </c>
      <c r="V51" s="271">
        <f t="shared" si="10"/>
        <v>104</v>
      </c>
      <c r="W51" s="272">
        <f t="shared" si="11"/>
        <v>0</v>
      </c>
      <c r="X51" s="258"/>
    </row>
    <row r="52" spans="1:24" ht="18" customHeight="1" thickBot="1" x14ac:dyDescent="0.25">
      <c r="A52" s="336" t="s">
        <v>114</v>
      </c>
      <c r="B52" s="337"/>
      <c r="C52" s="337"/>
      <c r="D52" s="337"/>
      <c r="E52" s="337"/>
      <c r="F52" s="337"/>
      <c r="G52" s="337"/>
      <c r="H52" s="337"/>
      <c r="I52" s="337"/>
      <c r="J52" s="337"/>
      <c r="K52" s="337"/>
      <c r="L52" s="337"/>
      <c r="M52" s="160">
        <f>SUM(M32:M51)</f>
        <v>208</v>
      </c>
      <c r="O52" s="127"/>
    </row>
    <row r="53" spans="1:24" ht="18" customHeight="1" thickTop="1" x14ac:dyDescent="0.2">
      <c r="C53" s="127"/>
      <c r="D53" s="127"/>
      <c r="E53" s="185"/>
      <c r="F53" s="185"/>
      <c r="G53" s="154"/>
      <c r="H53" s="154"/>
      <c r="I53" s="154"/>
      <c r="J53" s="154"/>
      <c r="K53" s="154"/>
      <c r="L53" s="154"/>
      <c r="M53" s="154"/>
      <c r="O53" s="127"/>
    </row>
    <row r="54" spans="1:24" ht="18" customHeight="1" x14ac:dyDescent="0.2">
      <c r="A54" s="156" t="s">
        <v>45</v>
      </c>
      <c r="B54" s="176" t="s">
        <v>101</v>
      </c>
      <c r="C54" s="157"/>
      <c r="D54" s="157"/>
      <c r="E54" s="177"/>
      <c r="F54" s="177"/>
      <c r="G54" s="158"/>
      <c r="H54" s="158"/>
      <c r="I54" s="158"/>
      <c r="J54" s="158"/>
      <c r="K54" s="158"/>
      <c r="L54" s="158"/>
      <c r="M54" s="159"/>
      <c r="O54" s="138"/>
      <c r="P54" s="138"/>
      <c r="Q54" s="138"/>
      <c r="R54" s="138"/>
      <c r="S54" s="138"/>
      <c r="T54" s="138"/>
      <c r="U54" s="138"/>
      <c r="V54" s="138"/>
      <c r="W54" s="138"/>
      <c r="X54" s="138"/>
    </row>
    <row r="55" spans="1:24" ht="18" customHeight="1" x14ac:dyDescent="0.2">
      <c r="A55" s="346" t="s">
        <v>9</v>
      </c>
      <c r="B55" s="344" t="s">
        <v>0</v>
      </c>
      <c r="C55" s="344" t="s">
        <v>1</v>
      </c>
      <c r="D55" s="344" t="s">
        <v>5</v>
      </c>
      <c r="E55" s="361" t="s">
        <v>2</v>
      </c>
      <c r="F55" s="362"/>
      <c r="G55" s="358" t="s">
        <v>19</v>
      </c>
      <c r="H55" s="344" t="s">
        <v>271</v>
      </c>
      <c r="I55" s="356" t="s">
        <v>258</v>
      </c>
      <c r="J55" s="358" t="s">
        <v>19</v>
      </c>
      <c r="K55" s="348" t="s">
        <v>257</v>
      </c>
      <c r="L55" s="350" t="s">
        <v>259</v>
      </c>
      <c r="M55" s="342" t="s">
        <v>46</v>
      </c>
      <c r="O55" s="346" t="s">
        <v>249</v>
      </c>
      <c r="P55" s="348" t="s">
        <v>250</v>
      </c>
      <c r="Q55" s="350" t="s">
        <v>258</v>
      </c>
      <c r="R55" s="344" t="s">
        <v>260</v>
      </c>
      <c r="S55" s="344" t="s">
        <v>262</v>
      </c>
      <c r="T55" s="344" t="s">
        <v>259</v>
      </c>
      <c r="U55" s="344" t="s">
        <v>260</v>
      </c>
      <c r="V55" s="344" t="s">
        <v>263</v>
      </c>
      <c r="W55" s="344" t="s">
        <v>264</v>
      </c>
      <c r="X55" s="342" t="s">
        <v>250</v>
      </c>
    </row>
    <row r="56" spans="1:24" ht="36" customHeight="1" x14ac:dyDescent="0.2">
      <c r="A56" s="347"/>
      <c r="B56" s="345"/>
      <c r="C56" s="345"/>
      <c r="D56" s="345"/>
      <c r="E56" s="135" t="s">
        <v>81</v>
      </c>
      <c r="F56" s="135" t="s">
        <v>49</v>
      </c>
      <c r="G56" s="359"/>
      <c r="H56" s="345"/>
      <c r="I56" s="357"/>
      <c r="J56" s="359"/>
      <c r="K56" s="349"/>
      <c r="L56" s="351"/>
      <c r="M56" s="343"/>
      <c r="O56" s="347"/>
      <c r="P56" s="349"/>
      <c r="Q56" s="351"/>
      <c r="R56" s="345"/>
      <c r="S56" s="345"/>
      <c r="T56" s="345"/>
      <c r="U56" s="345"/>
      <c r="V56" s="345"/>
      <c r="W56" s="345"/>
      <c r="X56" s="343"/>
    </row>
    <row r="57" spans="1:24" ht="18" customHeight="1" x14ac:dyDescent="0.2">
      <c r="A57" s="139" t="s">
        <v>76</v>
      </c>
      <c r="B57" s="140">
        <v>1</v>
      </c>
      <c r="C57" s="141"/>
      <c r="D57" s="233">
        <v>44953</v>
      </c>
      <c r="E57" s="142"/>
      <c r="F57" s="264"/>
      <c r="G57" s="264">
        <v>500</v>
      </c>
      <c r="H57" s="267" t="s">
        <v>269</v>
      </c>
      <c r="I57" s="268">
        <f>IF(G57="","",IF(H57='換算レート表(レートチェック用)'!$C$8,VLOOKUP(D57,'換算レート表(レートチェック用)'!$B$9:$E$26,2,TRUE),IF(H57='換算レート表(レートチェック用)'!$D$8,VLOOKUP(D57,'換算レート表(レートチェック用)'!$B$9:$E$26,3,TRUE),IF(H57='換算レート表(レートチェック用)'!$E$8,VLOOKUP(D57,'換算レート表(レートチェック用)'!$B$9:$E$26,4,TRUE),IF(OR(H57="JPY",H57="円"),1,0)))))</f>
        <v>620.91999999999996</v>
      </c>
      <c r="J57" s="254">
        <f>ROUNDDOWN(G57/I57,2)</f>
        <v>0.8</v>
      </c>
      <c r="K57" s="252" t="s">
        <v>256</v>
      </c>
      <c r="L57" s="280">
        <f>IF(J57="","",IF(K57='換算レート表(レートチェック用)'!$C$8,VLOOKUP(D57,'換算レート表(レートチェック用)'!$B$9:$E$26,2,TRUE),IF(K57='換算レート表(レートチェック用)'!$D$8,VLOOKUP(D57,'換算レート表(レートチェック用)'!$B$9:$E$26,3,TRUE),IF(K57='換算レート表(レートチェック用)'!$E$8,VLOOKUP(D57,'換算レート表(レートチェック用)'!$B$9:$E$26,4,TRUE),IF(OR(K57="JPY",K57="円"),1,0)))))</f>
        <v>130.72999999999999</v>
      </c>
      <c r="M57" s="265">
        <f>ROUNDDOWN(J57*L57,0)</f>
        <v>104</v>
      </c>
      <c r="N57" s="138"/>
      <c r="O57" s="274" t="str">
        <f t="shared" ref="O57:O76" si="12">IF(D57="","",IF(AND($P$3&lt;=D57,$P$4&gt;=D57),"○","×"))</f>
        <v>○</v>
      </c>
      <c r="P57" s="257"/>
      <c r="Q57" s="268">
        <f>IF(G57="","",IF(H57='換算レート表(レートチェック用)'!$C$8,VLOOKUP(D57,'換算レート表(レートチェック用)'!$B$9:$E$26,2,TRUE),IF(H57='換算レート表(レートチェック用)'!$D$8,VLOOKUP(D57,'換算レート表(レートチェック用)'!$B$9:$E$26,3,TRUE),IF(H57='換算レート表(レートチェック用)'!$E$8,VLOOKUP(D57,'換算レート表(レートチェック用)'!$B$9:$E$26,4,TRUE),IF(OR(H57="JPY",H57="円"),1,0)))))</f>
        <v>620.91999999999996</v>
      </c>
      <c r="R57" s="269" t="str">
        <f t="shared" ref="R57:R76" si="13">IF(G57="","",IF(I57=Q57,"〇","×"))</f>
        <v>〇</v>
      </c>
      <c r="S57" s="270">
        <f t="shared" ref="S57:S76" si="14">IF(J57="","",ROUNDDOWN(G57/Q57,2))</f>
        <v>0.8</v>
      </c>
      <c r="T57" s="268">
        <f>IF(J57="","",IF(K57='換算レート表(レートチェック用)'!$C$8,VLOOKUP(D57,'換算レート表(レートチェック用)'!$B$9:$E$26,2,TRUE),IF(K57='換算レート表(レートチェック用)'!$D$8,VLOOKUP(D57,'換算レート表(レートチェック用)'!$B$9:$E$26,3,TRUE),IF(K57='換算レート表(レートチェック用)'!$E$8,VLOOKUP(D57,'換算レート表(レートチェック用)'!$B$9:$E$26,4,TRUE),IF(OR(K57="JPY",K57="円"),1,0)))))</f>
        <v>130.72999999999999</v>
      </c>
      <c r="U57" s="269" t="str">
        <f t="shared" ref="U57:U76" si="15">IF(J57="","",IF(L57=T57,"〇","×"))</f>
        <v>〇</v>
      </c>
      <c r="V57" s="271">
        <f t="shared" ref="V57:V76" si="16">IF(G57="","",IF(J57="",ROUNDDOWN(G57*Q57,0),ROUNDDOWN(S57*T57,0)))</f>
        <v>104</v>
      </c>
      <c r="W57" s="272">
        <f t="shared" ref="W57:W76" si="17">IF(G57="","",M57-V57)</f>
        <v>0</v>
      </c>
      <c r="X57" s="258"/>
    </row>
    <row r="58" spans="1:24" ht="18" customHeight="1" x14ac:dyDescent="0.2">
      <c r="A58" s="139" t="s">
        <v>76</v>
      </c>
      <c r="B58" s="145">
        <v>2</v>
      </c>
      <c r="C58" s="146"/>
      <c r="D58" s="147"/>
      <c r="E58" s="178"/>
      <c r="F58" s="178"/>
      <c r="G58" s="149"/>
      <c r="H58" s="255"/>
      <c r="I58" s="268" t="str">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
      </c>
      <c r="J58" s="253"/>
      <c r="K58" s="253"/>
      <c r="L58" s="280" t="str">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
      </c>
      <c r="M58" s="151"/>
      <c r="N58" s="144"/>
      <c r="O58" s="274" t="str">
        <f t="shared" si="12"/>
        <v/>
      </c>
      <c r="P58" s="257"/>
      <c r="Q58" s="268" t="str">
        <f>IF(G58="","",IF(H58='換算レート表(レートチェック用)'!$C$8,VLOOKUP(D58,'換算レート表(レートチェック用)'!$B$9:$E$26,2,TRUE),IF(H58='換算レート表(レートチェック用)'!$D$8,VLOOKUP(D58,'換算レート表(レートチェック用)'!$B$9:$E$26,3,TRUE),IF(H58='換算レート表(レートチェック用)'!$E$8,VLOOKUP(D58,'換算レート表(レートチェック用)'!$B$9:$E$26,4,TRUE),IF(OR(H58="JPY",H58="円"),1,0)))))</f>
        <v/>
      </c>
      <c r="R58" s="269" t="str">
        <f t="shared" si="13"/>
        <v/>
      </c>
      <c r="S58" s="270" t="str">
        <f t="shared" si="14"/>
        <v/>
      </c>
      <c r="T58" s="268" t="str">
        <f>IF(J58="","",IF(K58='換算レート表(レートチェック用)'!$C$8,VLOOKUP(D58,'換算レート表(レートチェック用)'!$B$9:$E$26,2,TRUE),IF(K58='換算レート表(レートチェック用)'!$D$8,VLOOKUP(D58,'換算レート表(レートチェック用)'!$B$9:$E$26,3,TRUE),IF(K58='換算レート表(レートチェック用)'!$E$8,VLOOKUP(D58,'換算レート表(レートチェック用)'!$B$9:$E$26,4,TRUE),IF(OR(K58="JPY",K58="円"),1,0)))))</f>
        <v/>
      </c>
      <c r="U58" s="269" t="str">
        <f t="shared" si="15"/>
        <v/>
      </c>
      <c r="V58" s="271" t="str">
        <f t="shared" si="16"/>
        <v/>
      </c>
      <c r="W58" s="272" t="str">
        <f t="shared" si="17"/>
        <v/>
      </c>
      <c r="X58" s="258"/>
    </row>
    <row r="59" spans="1:24" ht="18" customHeight="1" x14ac:dyDescent="0.2">
      <c r="A59" s="139" t="s">
        <v>76</v>
      </c>
      <c r="B59" s="145">
        <v>3</v>
      </c>
      <c r="C59" s="146"/>
      <c r="D59" s="147"/>
      <c r="E59" s="178"/>
      <c r="F59" s="178"/>
      <c r="G59" s="149"/>
      <c r="H59" s="255"/>
      <c r="I59" s="268"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J59" s="253"/>
      <c r="K59" s="253"/>
      <c r="L59" s="280"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M59" s="151"/>
      <c r="N59" s="144"/>
      <c r="O59" s="274" t="str">
        <f t="shared" si="12"/>
        <v/>
      </c>
      <c r="P59" s="257"/>
      <c r="Q59" s="268" t="str">
        <f>IF(G59="","",IF(H59='換算レート表(レートチェック用)'!$C$8,VLOOKUP(D59,'換算レート表(レートチェック用)'!$B$9:$E$26,2,TRUE),IF(H59='換算レート表(レートチェック用)'!$D$8,VLOOKUP(D59,'換算レート表(レートチェック用)'!$B$9:$E$26,3,TRUE),IF(H59='換算レート表(レートチェック用)'!$E$8,VLOOKUP(D59,'換算レート表(レートチェック用)'!$B$9:$E$26,4,TRUE),IF(OR(H59="JPY",H59="円"),1,0)))))</f>
        <v/>
      </c>
      <c r="R59" s="269" t="str">
        <f t="shared" si="13"/>
        <v/>
      </c>
      <c r="S59" s="270" t="str">
        <f t="shared" si="14"/>
        <v/>
      </c>
      <c r="T59" s="268" t="str">
        <f>IF(J59="","",IF(K59='換算レート表(レートチェック用)'!$C$8,VLOOKUP(D59,'換算レート表(レートチェック用)'!$B$9:$E$26,2,TRUE),IF(K59='換算レート表(レートチェック用)'!$D$8,VLOOKUP(D59,'換算レート表(レートチェック用)'!$B$9:$E$26,3,TRUE),IF(K59='換算レート表(レートチェック用)'!$E$8,VLOOKUP(D59,'換算レート表(レートチェック用)'!$B$9:$E$26,4,TRUE),IF(OR(K59="JPY",K59="円"),1,0)))))</f>
        <v/>
      </c>
      <c r="U59" s="269" t="str">
        <f t="shared" si="15"/>
        <v/>
      </c>
      <c r="V59" s="271" t="str">
        <f t="shared" si="16"/>
        <v/>
      </c>
      <c r="W59" s="272" t="str">
        <f t="shared" si="17"/>
        <v/>
      </c>
      <c r="X59" s="258"/>
    </row>
    <row r="60" spans="1:24" ht="18" customHeight="1" x14ac:dyDescent="0.2">
      <c r="A60" s="139" t="s">
        <v>76</v>
      </c>
      <c r="B60" s="145">
        <v>4</v>
      </c>
      <c r="C60" s="146"/>
      <c r="D60" s="147"/>
      <c r="E60" s="179"/>
      <c r="F60" s="179"/>
      <c r="G60" s="149"/>
      <c r="H60" s="255"/>
      <c r="I60" s="268"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J60" s="253"/>
      <c r="K60" s="253"/>
      <c r="L60" s="280"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M60" s="151"/>
      <c r="N60" s="144"/>
      <c r="O60" s="274" t="str">
        <f t="shared" si="12"/>
        <v/>
      </c>
      <c r="P60" s="257"/>
      <c r="Q60" s="268" t="str">
        <f>IF(G60="","",IF(H60='換算レート表(レートチェック用)'!$C$8,VLOOKUP(D60,'換算レート表(レートチェック用)'!$B$9:$E$26,2,TRUE),IF(H60='換算レート表(レートチェック用)'!$D$8,VLOOKUP(D60,'換算レート表(レートチェック用)'!$B$9:$E$26,3,TRUE),IF(H60='換算レート表(レートチェック用)'!$E$8,VLOOKUP(D60,'換算レート表(レートチェック用)'!$B$9:$E$26,4,TRUE),IF(OR(H60="JPY",H60="円"),1,0)))))</f>
        <v/>
      </c>
      <c r="R60" s="269" t="str">
        <f t="shared" si="13"/>
        <v/>
      </c>
      <c r="S60" s="270" t="str">
        <f t="shared" si="14"/>
        <v/>
      </c>
      <c r="T60" s="268" t="str">
        <f>IF(J60="","",IF(K60='換算レート表(レートチェック用)'!$C$8,VLOOKUP(D60,'換算レート表(レートチェック用)'!$B$9:$E$26,2,TRUE),IF(K60='換算レート表(レートチェック用)'!$D$8,VLOOKUP(D60,'換算レート表(レートチェック用)'!$B$9:$E$26,3,TRUE),IF(K60='換算レート表(レートチェック用)'!$E$8,VLOOKUP(D60,'換算レート表(レートチェック用)'!$B$9:$E$26,4,TRUE),IF(OR(K60="JPY",K60="円"),1,0)))))</f>
        <v/>
      </c>
      <c r="U60" s="269" t="str">
        <f t="shared" si="15"/>
        <v/>
      </c>
      <c r="V60" s="271" t="str">
        <f t="shared" si="16"/>
        <v/>
      </c>
      <c r="W60" s="272" t="str">
        <f t="shared" si="17"/>
        <v/>
      </c>
      <c r="X60" s="258"/>
    </row>
    <row r="61" spans="1:24" ht="18" customHeight="1" x14ac:dyDescent="0.2">
      <c r="A61" s="139" t="s">
        <v>76</v>
      </c>
      <c r="B61" s="145">
        <v>5</v>
      </c>
      <c r="C61" s="146"/>
      <c r="D61" s="147"/>
      <c r="E61" s="178"/>
      <c r="F61" s="178"/>
      <c r="G61" s="149"/>
      <c r="H61" s="255"/>
      <c r="I61" s="268"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J61" s="253"/>
      <c r="K61" s="253"/>
      <c r="L61" s="280"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M61" s="151"/>
      <c r="N61" s="144"/>
      <c r="O61" s="274" t="str">
        <f t="shared" si="12"/>
        <v/>
      </c>
      <c r="P61" s="257"/>
      <c r="Q61" s="268" t="str">
        <f>IF(G61="","",IF(H61='換算レート表(レートチェック用)'!$C$8,VLOOKUP(D61,'換算レート表(レートチェック用)'!$B$9:$E$26,2,TRUE),IF(H61='換算レート表(レートチェック用)'!$D$8,VLOOKUP(D61,'換算レート表(レートチェック用)'!$B$9:$E$26,3,TRUE),IF(H61='換算レート表(レートチェック用)'!$E$8,VLOOKUP(D61,'換算レート表(レートチェック用)'!$B$9:$E$26,4,TRUE),IF(OR(H61="JPY",H61="円"),1,0)))))</f>
        <v/>
      </c>
      <c r="R61" s="269" t="str">
        <f t="shared" si="13"/>
        <v/>
      </c>
      <c r="S61" s="270" t="str">
        <f t="shared" si="14"/>
        <v/>
      </c>
      <c r="T61" s="268" t="str">
        <f>IF(J61="","",IF(K61='換算レート表(レートチェック用)'!$C$8,VLOOKUP(D61,'換算レート表(レートチェック用)'!$B$9:$E$26,2,TRUE),IF(K61='換算レート表(レートチェック用)'!$D$8,VLOOKUP(D61,'換算レート表(レートチェック用)'!$B$9:$E$26,3,TRUE),IF(K61='換算レート表(レートチェック用)'!$E$8,VLOOKUP(D61,'換算レート表(レートチェック用)'!$B$9:$E$26,4,TRUE),IF(OR(K61="JPY",K61="円"),1,0)))))</f>
        <v/>
      </c>
      <c r="U61" s="269" t="str">
        <f t="shared" si="15"/>
        <v/>
      </c>
      <c r="V61" s="271" t="str">
        <f t="shared" si="16"/>
        <v/>
      </c>
      <c r="W61" s="272" t="str">
        <f t="shared" si="17"/>
        <v/>
      </c>
      <c r="X61" s="258"/>
    </row>
    <row r="62" spans="1:24" ht="18" customHeight="1" x14ac:dyDescent="0.2">
      <c r="A62" s="139" t="s">
        <v>76</v>
      </c>
      <c r="B62" s="145">
        <v>6</v>
      </c>
      <c r="C62" s="146"/>
      <c r="D62" s="147"/>
      <c r="E62" s="178"/>
      <c r="F62" s="178"/>
      <c r="G62" s="149"/>
      <c r="H62" s="255"/>
      <c r="I62" s="268"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J62" s="253"/>
      <c r="K62" s="253"/>
      <c r="L62" s="280"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M62" s="151"/>
      <c r="N62" s="144"/>
      <c r="O62" s="274" t="str">
        <f t="shared" si="12"/>
        <v/>
      </c>
      <c r="P62" s="257"/>
      <c r="Q62" s="268" t="str">
        <f>IF(G62="","",IF(H62='換算レート表(レートチェック用)'!$C$8,VLOOKUP(D62,'換算レート表(レートチェック用)'!$B$9:$E$26,2,TRUE),IF(H62='換算レート表(レートチェック用)'!$D$8,VLOOKUP(D62,'換算レート表(レートチェック用)'!$B$9:$E$26,3,TRUE),IF(H62='換算レート表(レートチェック用)'!$E$8,VLOOKUP(D62,'換算レート表(レートチェック用)'!$B$9:$E$26,4,TRUE),IF(OR(H62="JPY",H62="円"),1,0)))))</f>
        <v/>
      </c>
      <c r="R62" s="269" t="str">
        <f t="shared" si="13"/>
        <v/>
      </c>
      <c r="S62" s="270" t="str">
        <f t="shared" si="14"/>
        <v/>
      </c>
      <c r="T62" s="268" t="str">
        <f>IF(J62="","",IF(K62='換算レート表(レートチェック用)'!$C$8,VLOOKUP(D62,'換算レート表(レートチェック用)'!$B$9:$E$26,2,TRUE),IF(K62='換算レート表(レートチェック用)'!$D$8,VLOOKUP(D62,'換算レート表(レートチェック用)'!$B$9:$E$26,3,TRUE),IF(K62='換算レート表(レートチェック用)'!$E$8,VLOOKUP(D62,'換算レート表(レートチェック用)'!$B$9:$E$26,4,TRUE),IF(OR(K62="JPY",K62="円"),1,0)))))</f>
        <v/>
      </c>
      <c r="U62" s="269" t="str">
        <f t="shared" si="15"/>
        <v/>
      </c>
      <c r="V62" s="271" t="str">
        <f t="shared" si="16"/>
        <v/>
      </c>
      <c r="W62" s="272" t="str">
        <f t="shared" si="17"/>
        <v/>
      </c>
      <c r="X62" s="258"/>
    </row>
    <row r="63" spans="1:24" ht="18" customHeight="1" x14ac:dyDescent="0.2">
      <c r="A63" s="139" t="s">
        <v>76</v>
      </c>
      <c r="B63" s="145">
        <v>7</v>
      </c>
      <c r="C63" s="146"/>
      <c r="D63" s="147"/>
      <c r="E63" s="178"/>
      <c r="F63" s="178"/>
      <c r="G63" s="149"/>
      <c r="H63" s="255"/>
      <c r="I63" s="268"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J63" s="253"/>
      <c r="K63" s="253"/>
      <c r="L63" s="280"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M63" s="151"/>
      <c r="O63" s="274" t="str">
        <f t="shared" si="12"/>
        <v/>
      </c>
      <c r="P63" s="257"/>
      <c r="Q63" s="268" t="str">
        <f>IF(G63="","",IF(H63='換算レート表(レートチェック用)'!$C$8,VLOOKUP(D63,'換算レート表(レートチェック用)'!$B$9:$E$26,2,TRUE),IF(H63='換算レート表(レートチェック用)'!$D$8,VLOOKUP(D63,'換算レート表(レートチェック用)'!$B$9:$E$26,3,TRUE),IF(H63='換算レート表(レートチェック用)'!$E$8,VLOOKUP(D63,'換算レート表(レートチェック用)'!$B$9:$E$26,4,TRUE),IF(OR(H63="JPY",H63="円"),1,0)))))</f>
        <v/>
      </c>
      <c r="R63" s="269" t="str">
        <f t="shared" si="13"/>
        <v/>
      </c>
      <c r="S63" s="270" t="str">
        <f t="shared" si="14"/>
        <v/>
      </c>
      <c r="T63" s="268" t="str">
        <f>IF(J63="","",IF(K63='換算レート表(レートチェック用)'!$C$8,VLOOKUP(D63,'換算レート表(レートチェック用)'!$B$9:$E$26,2,TRUE),IF(K63='換算レート表(レートチェック用)'!$D$8,VLOOKUP(D63,'換算レート表(レートチェック用)'!$B$9:$E$26,3,TRUE),IF(K63='換算レート表(レートチェック用)'!$E$8,VLOOKUP(D63,'換算レート表(レートチェック用)'!$B$9:$E$26,4,TRUE),IF(OR(K63="JPY",K63="円"),1,0)))))</f>
        <v/>
      </c>
      <c r="U63" s="269" t="str">
        <f t="shared" si="15"/>
        <v/>
      </c>
      <c r="V63" s="271" t="str">
        <f t="shared" si="16"/>
        <v/>
      </c>
      <c r="W63" s="272" t="str">
        <f t="shared" si="17"/>
        <v/>
      </c>
      <c r="X63" s="258"/>
    </row>
    <row r="64" spans="1:24" ht="18" customHeight="1" x14ac:dyDescent="0.2">
      <c r="A64" s="139" t="s">
        <v>76</v>
      </c>
      <c r="B64" s="145">
        <v>8</v>
      </c>
      <c r="C64" s="146"/>
      <c r="D64" s="147"/>
      <c r="E64" s="178"/>
      <c r="F64" s="178"/>
      <c r="G64" s="149"/>
      <c r="H64" s="255"/>
      <c r="I64" s="268"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J64" s="253"/>
      <c r="K64" s="253"/>
      <c r="L64" s="280"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M64" s="151"/>
      <c r="O64" s="274" t="str">
        <f t="shared" si="12"/>
        <v/>
      </c>
      <c r="P64" s="257"/>
      <c r="Q64" s="268" t="str">
        <f>IF(G64="","",IF(H64='換算レート表(レートチェック用)'!$C$8,VLOOKUP(D64,'換算レート表(レートチェック用)'!$B$9:$E$26,2,TRUE),IF(H64='換算レート表(レートチェック用)'!$D$8,VLOOKUP(D64,'換算レート表(レートチェック用)'!$B$9:$E$26,3,TRUE),IF(H64='換算レート表(レートチェック用)'!$E$8,VLOOKUP(D64,'換算レート表(レートチェック用)'!$B$9:$E$26,4,TRUE),IF(OR(H64="JPY",H64="円"),1,0)))))</f>
        <v/>
      </c>
      <c r="R64" s="269" t="str">
        <f t="shared" si="13"/>
        <v/>
      </c>
      <c r="S64" s="270" t="str">
        <f t="shared" si="14"/>
        <v/>
      </c>
      <c r="T64" s="268" t="str">
        <f>IF(J64="","",IF(K64='換算レート表(レートチェック用)'!$C$8,VLOOKUP(D64,'換算レート表(レートチェック用)'!$B$9:$E$26,2,TRUE),IF(K64='換算レート表(レートチェック用)'!$D$8,VLOOKUP(D64,'換算レート表(レートチェック用)'!$B$9:$E$26,3,TRUE),IF(K64='換算レート表(レートチェック用)'!$E$8,VLOOKUP(D64,'換算レート表(レートチェック用)'!$B$9:$E$26,4,TRUE),IF(OR(K64="JPY",K64="円"),1,0)))))</f>
        <v/>
      </c>
      <c r="U64" s="269" t="str">
        <f t="shared" si="15"/>
        <v/>
      </c>
      <c r="V64" s="271" t="str">
        <f t="shared" si="16"/>
        <v/>
      </c>
      <c r="W64" s="272" t="str">
        <f t="shared" si="17"/>
        <v/>
      </c>
      <c r="X64" s="258"/>
    </row>
    <row r="65" spans="1:24" ht="18" customHeight="1" x14ac:dyDescent="0.2">
      <c r="A65" s="139" t="s">
        <v>76</v>
      </c>
      <c r="B65" s="145">
        <v>9</v>
      </c>
      <c r="C65" s="146"/>
      <c r="D65" s="147"/>
      <c r="E65" s="178"/>
      <c r="F65" s="178"/>
      <c r="G65" s="149"/>
      <c r="H65" s="255"/>
      <c r="I65" s="268"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J65" s="253"/>
      <c r="K65" s="253"/>
      <c r="L65" s="280"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M65" s="151"/>
      <c r="O65" s="274" t="str">
        <f t="shared" si="12"/>
        <v/>
      </c>
      <c r="P65" s="257"/>
      <c r="Q65" s="268" t="str">
        <f>IF(G65="","",IF(H65='換算レート表(レートチェック用)'!$C$8,VLOOKUP(D65,'換算レート表(レートチェック用)'!$B$9:$E$26,2,TRUE),IF(H65='換算レート表(レートチェック用)'!$D$8,VLOOKUP(D65,'換算レート表(レートチェック用)'!$B$9:$E$26,3,TRUE),IF(H65='換算レート表(レートチェック用)'!$E$8,VLOOKUP(D65,'換算レート表(レートチェック用)'!$B$9:$E$26,4,TRUE),IF(OR(H65="JPY",H65="円"),1,0)))))</f>
        <v/>
      </c>
      <c r="R65" s="269" t="str">
        <f t="shared" si="13"/>
        <v/>
      </c>
      <c r="S65" s="270" t="str">
        <f t="shared" si="14"/>
        <v/>
      </c>
      <c r="T65" s="268" t="str">
        <f>IF(J65="","",IF(K65='換算レート表(レートチェック用)'!$C$8,VLOOKUP(D65,'換算レート表(レートチェック用)'!$B$9:$E$26,2,TRUE),IF(K65='換算レート表(レートチェック用)'!$D$8,VLOOKUP(D65,'換算レート表(レートチェック用)'!$B$9:$E$26,3,TRUE),IF(K65='換算レート表(レートチェック用)'!$E$8,VLOOKUP(D65,'換算レート表(レートチェック用)'!$B$9:$E$26,4,TRUE),IF(OR(K65="JPY",K65="円"),1,0)))))</f>
        <v/>
      </c>
      <c r="U65" s="269" t="str">
        <f t="shared" si="15"/>
        <v/>
      </c>
      <c r="V65" s="271" t="str">
        <f t="shared" si="16"/>
        <v/>
      </c>
      <c r="W65" s="272" t="str">
        <f t="shared" si="17"/>
        <v/>
      </c>
      <c r="X65" s="258"/>
    </row>
    <row r="66" spans="1:24" ht="18" customHeight="1" x14ac:dyDescent="0.2">
      <c r="A66" s="139" t="s">
        <v>76</v>
      </c>
      <c r="B66" s="145">
        <v>10</v>
      </c>
      <c r="C66" s="146"/>
      <c r="D66" s="147"/>
      <c r="E66" s="178"/>
      <c r="F66" s="178"/>
      <c r="G66" s="149"/>
      <c r="H66" s="255"/>
      <c r="I66" s="268"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J66" s="253"/>
      <c r="K66" s="253"/>
      <c r="L66" s="280"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M66" s="151"/>
      <c r="O66" s="274" t="str">
        <f t="shared" si="12"/>
        <v/>
      </c>
      <c r="P66" s="257"/>
      <c r="Q66" s="268" t="str">
        <f>IF(G66="","",IF(H66='換算レート表(レートチェック用)'!$C$8,VLOOKUP(D66,'換算レート表(レートチェック用)'!$B$9:$E$26,2,TRUE),IF(H66='換算レート表(レートチェック用)'!$D$8,VLOOKUP(D66,'換算レート表(レートチェック用)'!$B$9:$E$26,3,TRUE),IF(H66='換算レート表(レートチェック用)'!$E$8,VLOOKUP(D66,'換算レート表(レートチェック用)'!$B$9:$E$26,4,TRUE),IF(OR(H66="JPY",H66="円"),1,0)))))</f>
        <v/>
      </c>
      <c r="R66" s="269" t="str">
        <f t="shared" si="13"/>
        <v/>
      </c>
      <c r="S66" s="270" t="str">
        <f t="shared" si="14"/>
        <v/>
      </c>
      <c r="T66" s="268" t="str">
        <f>IF(J66="","",IF(K66='換算レート表(レートチェック用)'!$C$8,VLOOKUP(D66,'換算レート表(レートチェック用)'!$B$9:$E$26,2,TRUE),IF(K66='換算レート表(レートチェック用)'!$D$8,VLOOKUP(D66,'換算レート表(レートチェック用)'!$B$9:$E$26,3,TRUE),IF(K66='換算レート表(レートチェック用)'!$E$8,VLOOKUP(D66,'換算レート表(レートチェック用)'!$B$9:$E$26,4,TRUE),IF(OR(K66="JPY",K66="円"),1,0)))))</f>
        <v/>
      </c>
      <c r="U66" s="269" t="str">
        <f t="shared" si="15"/>
        <v/>
      </c>
      <c r="V66" s="271" t="str">
        <f t="shared" si="16"/>
        <v/>
      </c>
      <c r="W66" s="272" t="str">
        <f t="shared" si="17"/>
        <v/>
      </c>
      <c r="X66" s="258"/>
    </row>
    <row r="67" spans="1:24" ht="18" customHeight="1" x14ac:dyDescent="0.2">
      <c r="A67" s="139" t="s">
        <v>76</v>
      </c>
      <c r="B67" s="145">
        <v>11</v>
      </c>
      <c r="C67" s="146"/>
      <c r="D67" s="147"/>
      <c r="E67" s="178"/>
      <c r="F67" s="178"/>
      <c r="G67" s="149"/>
      <c r="H67" s="255"/>
      <c r="I67" s="268"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J67" s="253"/>
      <c r="K67" s="253"/>
      <c r="L67" s="280"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M67" s="151"/>
      <c r="O67" s="274" t="str">
        <f t="shared" si="12"/>
        <v/>
      </c>
      <c r="P67" s="257"/>
      <c r="Q67" s="268" t="str">
        <f>IF(G67="","",IF(H67='換算レート表(レートチェック用)'!$C$8,VLOOKUP(D67,'換算レート表(レートチェック用)'!$B$9:$E$26,2,TRUE),IF(H67='換算レート表(レートチェック用)'!$D$8,VLOOKUP(D67,'換算レート表(レートチェック用)'!$B$9:$E$26,3,TRUE),IF(H67='換算レート表(レートチェック用)'!$E$8,VLOOKUP(D67,'換算レート表(レートチェック用)'!$B$9:$E$26,4,TRUE),IF(OR(H67="JPY",H67="円"),1,0)))))</f>
        <v/>
      </c>
      <c r="R67" s="269" t="str">
        <f t="shared" si="13"/>
        <v/>
      </c>
      <c r="S67" s="270" t="str">
        <f t="shared" si="14"/>
        <v/>
      </c>
      <c r="T67" s="268" t="str">
        <f>IF(J67="","",IF(K67='換算レート表(レートチェック用)'!$C$8,VLOOKUP(D67,'換算レート表(レートチェック用)'!$B$9:$E$26,2,TRUE),IF(K67='換算レート表(レートチェック用)'!$D$8,VLOOKUP(D67,'換算レート表(レートチェック用)'!$B$9:$E$26,3,TRUE),IF(K67='換算レート表(レートチェック用)'!$E$8,VLOOKUP(D67,'換算レート表(レートチェック用)'!$B$9:$E$26,4,TRUE),IF(OR(K67="JPY",K67="円"),1,0)))))</f>
        <v/>
      </c>
      <c r="U67" s="269" t="str">
        <f t="shared" si="15"/>
        <v/>
      </c>
      <c r="V67" s="271" t="str">
        <f t="shared" si="16"/>
        <v/>
      </c>
      <c r="W67" s="272" t="str">
        <f t="shared" si="17"/>
        <v/>
      </c>
      <c r="X67" s="258"/>
    </row>
    <row r="68" spans="1:24" ht="18" customHeight="1" x14ac:dyDescent="0.2">
      <c r="A68" s="139" t="s">
        <v>76</v>
      </c>
      <c r="B68" s="145">
        <v>12</v>
      </c>
      <c r="C68" s="146"/>
      <c r="D68" s="147"/>
      <c r="E68" s="178"/>
      <c r="F68" s="178"/>
      <c r="G68" s="149"/>
      <c r="H68" s="255"/>
      <c r="I68" s="268"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J68" s="253"/>
      <c r="K68" s="253"/>
      <c r="L68" s="280"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M68" s="151"/>
      <c r="O68" s="274" t="str">
        <f t="shared" si="12"/>
        <v/>
      </c>
      <c r="P68" s="257"/>
      <c r="Q68" s="268" t="str">
        <f>IF(G68="","",IF(H68='換算レート表(レートチェック用)'!$C$8,VLOOKUP(D68,'換算レート表(レートチェック用)'!$B$9:$E$26,2,TRUE),IF(H68='換算レート表(レートチェック用)'!$D$8,VLOOKUP(D68,'換算レート表(レートチェック用)'!$B$9:$E$26,3,TRUE),IF(H68='換算レート表(レートチェック用)'!$E$8,VLOOKUP(D68,'換算レート表(レートチェック用)'!$B$9:$E$26,4,TRUE),IF(OR(H68="JPY",H68="円"),1,0)))))</f>
        <v/>
      </c>
      <c r="R68" s="269" t="str">
        <f t="shared" si="13"/>
        <v/>
      </c>
      <c r="S68" s="270" t="str">
        <f t="shared" si="14"/>
        <v/>
      </c>
      <c r="T68" s="268" t="str">
        <f>IF(J68="","",IF(K68='換算レート表(レートチェック用)'!$C$8,VLOOKUP(D68,'換算レート表(レートチェック用)'!$B$9:$E$26,2,TRUE),IF(K68='換算レート表(レートチェック用)'!$D$8,VLOOKUP(D68,'換算レート表(レートチェック用)'!$B$9:$E$26,3,TRUE),IF(K68='換算レート表(レートチェック用)'!$E$8,VLOOKUP(D68,'換算レート表(レートチェック用)'!$B$9:$E$26,4,TRUE),IF(OR(K68="JPY",K68="円"),1,0)))))</f>
        <v/>
      </c>
      <c r="U68" s="269" t="str">
        <f t="shared" si="15"/>
        <v/>
      </c>
      <c r="V68" s="271" t="str">
        <f t="shared" si="16"/>
        <v/>
      </c>
      <c r="W68" s="272" t="str">
        <f t="shared" si="17"/>
        <v/>
      </c>
      <c r="X68" s="258"/>
    </row>
    <row r="69" spans="1:24" ht="18" customHeight="1" x14ac:dyDescent="0.2">
      <c r="A69" s="139" t="s">
        <v>76</v>
      </c>
      <c r="B69" s="145">
        <v>13</v>
      </c>
      <c r="C69" s="146"/>
      <c r="D69" s="147"/>
      <c r="E69" s="178"/>
      <c r="F69" s="178"/>
      <c r="G69" s="149"/>
      <c r="H69" s="255"/>
      <c r="I69" s="268"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J69" s="253"/>
      <c r="K69" s="253"/>
      <c r="L69" s="280"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M69" s="151"/>
      <c r="O69" s="274" t="str">
        <f t="shared" si="12"/>
        <v/>
      </c>
      <c r="P69" s="257"/>
      <c r="Q69" s="268" t="str">
        <f>IF(G69="","",IF(H69='換算レート表(レートチェック用)'!$C$8,VLOOKUP(D69,'換算レート表(レートチェック用)'!$B$9:$E$26,2,TRUE),IF(H69='換算レート表(レートチェック用)'!$D$8,VLOOKUP(D69,'換算レート表(レートチェック用)'!$B$9:$E$26,3,TRUE),IF(H69='換算レート表(レートチェック用)'!$E$8,VLOOKUP(D69,'換算レート表(レートチェック用)'!$B$9:$E$26,4,TRUE),IF(OR(H69="JPY",H69="円"),1,0)))))</f>
        <v/>
      </c>
      <c r="R69" s="269" t="str">
        <f t="shared" si="13"/>
        <v/>
      </c>
      <c r="S69" s="270" t="str">
        <f t="shared" si="14"/>
        <v/>
      </c>
      <c r="T69" s="268" t="str">
        <f>IF(J69="","",IF(K69='換算レート表(レートチェック用)'!$C$8,VLOOKUP(D69,'換算レート表(レートチェック用)'!$B$9:$E$26,2,TRUE),IF(K69='換算レート表(レートチェック用)'!$D$8,VLOOKUP(D69,'換算レート表(レートチェック用)'!$B$9:$E$26,3,TRUE),IF(K69='換算レート表(レートチェック用)'!$E$8,VLOOKUP(D69,'換算レート表(レートチェック用)'!$B$9:$E$26,4,TRUE),IF(OR(K69="JPY",K69="円"),1,0)))))</f>
        <v/>
      </c>
      <c r="U69" s="269" t="str">
        <f t="shared" si="15"/>
        <v/>
      </c>
      <c r="V69" s="271" t="str">
        <f t="shared" si="16"/>
        <v/>
      </c>
      <c r="W69" s="272" t="str">
        <f t="shared" si="17"/>
        <v/>
      </c>
      <c r="X69" s="258"/>
    </row>
    <row r="70" spans="1:24" ht="18" customHeight="1" x14ac:dyDescent="0.2">
      <c r="A70" s="139" t="s">
        <v>76</v>
      </c>
      <c r="B70" s="145">
        <v>14</v>
      </c>
      <c r="C70" s="146"/>
      <c r="D70" s="147"/>
      <c r="E70" s="178"/>
      <c r="F70" s="178"/>
      <c r="G70" s="149"/>
      <c r="H70" s="255"/>
      <c r="I70" s="268"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J70" s="253"/>
      <c r="K70" s="253"/>
      <c r="L70" s="280"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M70" s="151"/>
      <c r="O70" s="274" t="str">
        <f t="shared" si="12"/>
        <v/>
      </c>
      <c r="P70" s="257"/>
      <c r="Q70" s="268" t="str">
        <f>IF(G70="","",IF(H70='換算レート表(レートチェック用)'!$C$8,VLOOKUP(D70,'換算レート表(レートチェック用)'!$B$9:$E$26,2,TRUE),IF(H70='換算レート表(レートチェック用)'!$D$8,VLOOKUP(D70,'換算レート表(レートチェック用)'!$B$9:$E$26,3,TRUE),IF(H70='換算レート表(レートチェック用)'!$E$8,VLOOKUP(D70,'換算レート表(レートチェック用)'!$B$9:$E$26,4,TRUE),IF(OR(H70="JPY",H70="円"),1,0)))))</f>
        <v/>
      </c>
      <c r="R70" s="269" t="str">
        <f t="shared" si="13"/>
        <v/>
      </c>
      <c r="S70" s="270" t="str">
        <f t="shared" si="14"/>
        <v/>
      </c>
      <c r="T70" s="268" t="str">
        <f>IF(J70="","",IF(K70='換算レート表(レートチェック用)'!$C$8,VLOOKUP(D70,'換算レート表(レートチェック用)'!$B$9:$E$26,2,TRUE),IF(K70='換算レート表(レートチェック用)'!$D$8,VLOOKUP(D70,'換算レート表(レートチェック用)'!$B$9:$E$26,3,TRUE),IF(K70='換算レート表(レートチェック用)'!$E$8,VLOOKUP(D70,'換算レート表(レートチェック用)'!$B$9:$E$26,4,TRUE),IF(OR(K70="JPY",K70="円"),1,0)))))</f>
        <v/>
      </c>
      <c r="U70" s="269" t="str">
        <f t="shared" si="15"/>
        <v/>
      </c>
      <c r="V70" s="271" t="str">
        <f t="shared" si="16"/>
        <v/>
      </c>
      <c r="W70" s="272" t="str">
        <f t="shared" si="17"/>
        <v/>
      </c>
      <c r="X70" s="258"/>
    </row>
    <row r="71" spans="1:24" ht="18" customHeight="1" x14ac:dyDescent="0.2">
      <c r="A71" s="139" t="s">
        <v>76</v>
      </c>
      <c r="B71" s="145">
        <v>15</v>
      </c>
      <c r="C71" s="146"/>
      <c r="D71" s="147"/>
      <c r="E71" s="178"/>
      <c r="F71" s="178"/>
      <c r="G71" s="149"/>
      <c r="H71" s="255"/>
      <c r="I71" s="268"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J71" s="253"/>
      <c r="K71" s="253"/>
      <c r="L71" s="280"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M71" s="151"/>
      <c r="O71" s="274" t="str">
        <f t="shared" si="12"/>
        <v/>
      </c>
      <c r="P71" s="257"/>
      <c r="Q71" s="268" t="str">
        <f>IF(G71="","",IF(H71='換算レート表(レートチェック用)'!$C$8,VLOOKUP(D71,'換算レート表(レートチェック用)'!$B$9:$E$26,2,TRUE),IF(H71='換算レート表(レートチェック用)'!$D$8,VLOOKUP(D71,'換算レート表(レートチェック用)'!$B$9:$E$26,3,TRUE),IF(H71='換算レート表(レートチェック用)'!$E$8,VLOOKUP(D71,'換算レート表(レートチェック用)'!$B$9:$E$26,4,TRUE),IF(OR(H71="JPY",H71="円"),1,0)))))</f>
        <v/>
      </c>
      <c r="R71" s="269" t="str">
        <f t="shared" si="13"/>
        <v/>
      </c>
      <c r="S71" s="270" t="str">
        <f t="shared" si="14"/>
        <v/>
      </c>
      <c r="T71" s="268" t="str">
        <f>IF(J71="","",IF(K71='換算レート表(レートチェック用)'!$C$8,VLOOKUP(D71,'換算レート表(レートチェック用)'!$B$9:$E$26,2,TRUE),IF(K71='換算レート表(レートチェック用)'!$D$8,VLOOKUP(D71,'換算レート表(レートチェック用)'!$B$9:$E$26,3,TRUE),IF(K71='換算レート表(レートチェック用)'!$E$8,VLOOKUP(D71,'換算レート表(レートチェック用)'!$B$9:$E$26,4,TRUE),IF(OR(K71="JPY",K71="円"),1,0)))))</f>
        <v/>
      </c>
      <c r="U71" s="269" t="str">
        <f t="shared" si="15"/>
        <v/>
      </c>
      <c r="V71" s="271" t="str">
        <f t="shared" si="16"/>
        <v/>
      </c>
      <c r="W71" s="272" t="str">
        <f t="shared" si="17"/>
        <v/>
      </c>
      <c r="X71" s="258"/>
    </row>
    <row r="72" spans="1:24" ht="18" customHeight="1" x14ac:dyDescent="0.2">
      <c r="A72" s="139" t="s">
        <v>76</v>
      </c>
      <c r="B72" s="145">
        <v>16</v>
      </c>
      <c r="C72" s="146"/>
      <c r="D72" s="147"/>
      <c r="E72" s="178"/>
      <c r="F72" s="178"/>
      <c r="G72" s="149"/>
      <c r="H72" s="255"/>
      <c r="I72" s="268"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J72" s="253"/>
      <c r="K72" s="253"/>
      <c r="L72" s="280"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M72" s="151"/>
      <c r="O72" s="274" t="str">
        <f t="shared" si="12"/>
        <v/>
      </c>
      <c r="P72" s="257"/>
      <c r="Q72" s="268" t="str">
        <f>IF(G72="","",IF(H72='換算レート表(レートチェック用)'!$C$8,VLOOKUP(D72,'換算レート表(レートチェック用)'!$B$9:$E$26,2,TRUE),IF(H72='換算レート表(レートチェック用)'!$D$8,VLOOKUP(D72,'換算レート表(レートチェック用)'!$B$9:$E$26,3,TRUE),IF(H72='換算レート表(レートチェック用)'!$E$8,VLOOKUP(D72,'換算レート表(レートチェック用)'!$B$9:$E$26,4,TRUE),IF(OR(H72="JPY",H72="円"),1,0)))))</f>
        <v/>
      </c>
      <c r="R72" s="269" t="str">
        <f t="shared" si="13"/>
        <v/>
      </c>
      <c r="S72" s="270" t="str">
        <f t="shared" si="14"/>
        <v/>
      </c>
      <c r="T72" s="268" t="str">
        <f>IF(J72="","",IF(K72='換算レート表(レートチェック用)'!$C$8,VLOOKUP(D72,'換算レート表(レートチェック用)'!$B$9:$E$26,2,TRUE),IF(K72='換算レート表(レートチェック用)'!$D$8,VLOOKUP(D72,'換算レート表(レートチェック用)'!$B$9:$E$26,3,TRUE),IF(K72='換算レート表(レートチェック用)'!$E$8,VLOOKUP(D72,'換算レート表(レートチェック用)'!$B$9:$E$26,4,TRUE),IF(OR(K72="JPY",K72="円"),1,0)))))</f>
        <v/>
      </c>
      <c r="U72" s="269" t="str">
        <f t="shared" si="15"/>
        <v/>
      </c>
      <c r="V72" s="271" t="str">
        <f t="shared" si="16"/>
        <v/>
      </c>
      <c r="W72" s="272" t="str">
        <f t="shared" si="17"/>
        <v/>
      </c>
      <c r="X72" s="258"/>
    </row>
    <row r="73" spans="1:24" ht="18" customHeight="1" x14ac:dyDescent="0.2">
      <c r="A73" s="139" t="s">
        <v>76</v>
      </c>
      <c r="B73" s="145">
        <v>17</v>
      </c>
      <c r="C73" s="146"/>
      <c r="D73" s="147"/>
      <c r="E73" s="178"/>
      <c r="F73" s="178"/>
      <c r="G73" s="149"/>
      <c r="H73" s="255"/>
      <c r="I73" s="268"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J73" s="253"/>
      <c r="K73" s="253"/>
      <c r="L73" s="280"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M73" s="151"/>
      <c r="O73" s="274" t="str">
        <f t="shared" si="12"/>
        <v/>
      </c>
      <c r="P73" s="257"/>
      <c r="Q73" s="268" t="str">
        <f>IF(G73="","",IF(H73='換算レート表(レートチェック用)'!$C$8,VLOOKUP(D73,'換算レート表(レートチェック用)'!$B$9:$E$26,2,TRUE),IF(H73='換算レート表(レートチェック用)'!$D$8,VLOOKUP(D73,'換算レート表(レートチェック用)'!$B$9:$E$26,3,TRUE),IF(H73='換算レート表(レートチェック用)'!$E$8,VLOOKUP(D73,'換算レート表(レートチェック用)'!$B$9:$E$26,4,TRUE),IF(OR(H73="JPY",H73="円"),1,0)))))</f>
        <v/>
      </c>
      <c r="R73" s="269" t="str">
        <f t="shared" si="13"/>
        <v/>
      </c>
      <c r="S73" s="270" t="str">
        <f t="shared" si="14"/>
        <v/>
      </c>
      <c r="T73" s="268" t="str">
        <f>IF(J73="","",IF(K73='換算レート表(レートチェック用)'!$C$8,VLOOKUP(D73,'換算レート表(レートチェック用)'!$B$9:$E$26,2,TRUE),IF(K73='換算レート表(レートチェック用)'!$D$8,VLOOKUP(D73,'換算レート表(レートチェック用)'!$B$9:$E$26,3,TRUE),IF(K73='換算レート表(レートチェック用)'!$E$8,VLOOKUP(D73,'換算レート表(レートチェック用)'!$B$9:$E$26,4,TRUE),IF(OR(K73="JPY",K73="円"),1,0)))))</f>
        <v/>
      </c>
      <c r="U73" s="269" t="str">
        <f t="shared" si="15"/>
        <v/>
      </c>
      <c r="V73" s="271" t="str">
        <f t="shared" si="16"/>
        <v/>
      </c>
      <c r="W73" s="272" t="str">
        <f t="shared" si="17"/>
        <v/>
      </c>
      <c r="X73" s="258"/>
    </row>
    <row r="74" spans="1:24" ht="18" customHeight="1" x14ac:dyDescent="0.2">
      <c r="A74" s="139" t="s">
        <v>76</v>
      </c>
      <c r="B74" s="145">
        <v>18</v>
      </c>
      <c r="C74" s="146"/>
      <c r="D74" s="147"/>
      <c r="E74" s="178"/>
      <c r="F74" s="178"/>
      <c r="G74" s="149"/>
      <c r="H74" s="255"/>
      <c r="I74" s="268"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J74" s="253"/>
      <c r="K74" s="253"/>
      <c r="L74" s="280"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M74" s="151"/>
      <c r="O74" s="274" t="str">
        <f t="shared" si="12"/>
        <v/>
      </c>
      <c r="P74" s="257"/>
      <c r="Q74" s="268" t="str">
        <f>IF(G74="","",IF(H74='換算レート表(レートチェック用)'!$C$8,VLOOKUP(D74,'換算レート表(レートチェック用)'!$B$9:$E$26,2,TRUE),IF(H74='換算レート表(レートチェック用)'!$D$8,VLOOKUP(D74,'換算レート表(レートチェック用)'!$B$9:$E$26,3,TRUE),IF(H74='換算レート表(レートチェック用)'!$E$8,VLOOKUP(D74,'換算レート表(レートチェック用)'!$B$9:$E$26,4,TRUE),IF(OR(H74="JPY",H74="円"),1,0)))))</f>
        <v/>
      </c>
      <c r="R74" s="269" t="str">
        <f t="shared" si="13"/>
        <v/>
      </c>
      <c r="S74" s="270" t="str">
        <f t="shared" si="14"/>
        <v/>
      </c>
      <c r="T74" s="268" t="str">
        <f>IF(J74="","",IF(K74='換算レート表(レートチェック用)'!$C$8,VLOOKUP(D74,'換算レート表(レートチェック用)'!$B$9:$E$26,2,TRUE),IF(K74='換算レート表(レートチェック用)'!$D$8,VLOOKUP(D74,'換算レート表(レートチェック用)'!$B$9:$E$26,3,TRUE),IF(K74='換算レート表(レートチェック用)'!$E$8,VLOOKUP(D74,'換算レート表(レートチェック用)'!$B$9:$E$26,4,TRUE),IF(OR(K74="JPY",K74="円"),1,0)))))</f>
        <v/>
      </c>
      <c r="U74" s="269" t="str">
        <f t="shared" si="15"/>
        <v/>
      </c>
      <c r="V74" s="271" t="str">
        <f t="shared" si="16"/>
        <v/>
      </c>
      <c r="W74" s="272" t="str">
        <f t="shared" si="17"/>
        <v/>
      </c>
      <c r="X74" s="258"/>
    </row>
    <row r="75" spans="1:24" ht="18" customHeight="1" x14ac:dyDescent="0.2">
      <c r="A75" s="139" t="s">
        <v>76</v>
      </c>
      <c r="B75" s="145">
        <v>19</v>
      </c>
      <c r="C75" s="146"/>
      <c r="D75" s="147"/>
      <c r="E75" s="178"/>
      <c r="F75" s="178"/>
      <c r="G75" s="149"/>
      <c r="H75" s="255"/>
      <c r="I75" s="268"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J75" s="253"/>
      <c r="K75" s="253"/>
      <c r="L75" s="280"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M75" s="151"/>
      <c r="O75" s="274" t="str">
        <f t="shared" si="12"/>
        <v/>
      </c>
      <c r="P75" s="257"/>
      <c r="Q75" s="268" t="str">
        <f>IF(G75="","",IF(H75='換算レート表(レートチェック用)'!$C$8,VLOOKUP(D75,'換算レート表(レートチェック用)'!$B$9:$E$26,2,TRUE),IF(H75='換算レート表(レートチェック用)'!$D$8,VLOOKUP(D75,'換算レート表(レートチェック用)'!$B$9:$E$26,3,TRUE),IF(H75='換算レート表(レートチェック用)'!$E$8,VLOOKUP(D75,'換算レート表(レートチェック用)'!$B$9:$E$26,4,TRUE),IF(OR(H75="JPY",H75="円"),1,0)))))</f>
        <v/>
      </c>
      <c r="R75" s="269" t="str">
        <f t="shared" si="13"/>
        <v/>
      </c>
      <c r="S75" s="270" t="str">
        <f t="shared" si="14"/>
        <v/>
      </c>
      <c r="T75" s="268" t="str">
        <f>IF(J75="","",IF(K75='換算レート表(レートチェック用)'!$C$8,VLOOKUP(D75,'換算レート表(レートチェック用)'!$B$9:$E$26,2,TRUE),IF(K75='換算レート表(レートチェック用)'!$D$8,VLOOKUP(D75,'換算レート表(レートチェック用)'!$B$9:$E$26,3,TRUE),IF(K75='換算レート表(レートチェック用)'!$E$8,VLOOKUP(D75,'換算レート表(レートチェック用)'!$B$9:$E$26,4,TRUE),IF(OR(K75="JPY",K75="円"),1,0)))))</f>
        <v/>
      </c>
      <c r="U75" s="269" t="str">
        <f t="shared" si="15"/>
        <v/>
      </c>
      <c r="V75" s="271" t="str">
        <f t="shared" si="16"/>
        <v/>
      </c>
      <c r="W75" s="272" t="str">
        <f t="shared" si="17"/>
        <v/>
      </c>
      <c r="X75" s="258"/>
    </row>
    <row r="76" spans="1:24" ht="18" customHeight="1" x14ac:dyDescent="0.2">
      <c r="A76" s="139" t="s">
        <v>76</v>
      </c>
      <c r="B76" s="145">
        <v>20</v>
      </c>
      <c r="C76" s="146"/>
      <c r="D76" s="233">
        <v>44953</v>
      </c>
      <c r="E76" s="142"/>
      <c r="F76" s="264"/>
      <c r="G76" s="264">
        <v>500</v>
      </c>
      <c r="H76" s="267" t="s">
        <v>269</v>
      </c>
      <c r="I76" s="268">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620.91999999999996</v>
      </c>
      <c r="J76" s="254">
        <f>ROUNDDOWN(G76/I76,2)</f>
        <v>0.8</v>
      </c>
      <c r="K76" s="252" t="s">
        <v>256</v>
      </c>
      <c r="L76" s="280">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130.72999999999999</v>
      </c>
      <c r="M76" s="265">
        <f>ROUNDDOWN(J76*L76,0)</f>
        <v>104</v>
      </c>
      <c r="O76" s="274" t="str">
        <f t="shared" si="12"/>
        <v>○</v>
      </c>
      <c r="P76" s="257"/>
      <c r="Q76" s="268">
        <f>IF(G76="","",IF(H76='換算レート表(レートチェック用)'!$C$8,VLOOKUP(D76,'換算レート表(レートチェック用)'!$B$9:$E$26,2,TRUE),IF(H76='換算レート表(レートチェック用)'!$D$8,VLOOKUP(D76,'換算レート表(レートチェック用)'!$B$9:$E$26,3,TRUE),IF(H76='換算レート表(レートチェック用)'!$E$8,VLOOKUP(D76,'換算レート表(レートチェック用)'!$B$9:$E$26,4,TRUE),IF(OR(H76="JPY",H76="円"),1,0)))))</f>
        <v>620.91999999999996</v>
      </c>
      <c r="R76" s="269" t="str">
        <f t="shared" si="13"/>
        <v>〇</v>
      </c>
      <c r="S76" s="270">
        <f t="shared" si="14"/>
        <v>0.8</v>
      </c>
      <c r="T76" s="268">
        <f>IF(J76="","",IF(K76='換算レート表(レートチェック用)'!$C$8,VLOOKUP(D76,'換算レート表(レートチェック用)'!$B$9:$E$26,2,TRUE),IF(K76='換算レート表(レートチェック用)'!$D$8,VLOOKUP(D76,'換算レート表(レートチェック用)'!$B$9:$E$26,3,TRUE),IF(K76='換算レート表(レートチェック用)'!$E$8,VLOOKUP(D76,'換算レート表(レートチェック用)'!$B$9:$E$26,4,TRUE),IF(OR(K76="JPY",K76="円"),1,0)))))</f>
        <v>130.72999999999999</v>
      </c>
      <c r="U76" s="269" t="str">
        <f t="shared" si="15"/>
        <v>〇</v>
      </c>
      <c r="V76" s="271">
        <f t="shared" si="16"/>
        <v>104</v>
      </c>
      <c r="W76" s="272">
        <f t="shared" si="17"/>
        <v>0</v>
      </c>
      <c r="X76" s="258"/>
    </row>
    <row r="77" spans="1:24" ht="18" customHeight="1" thickBot="1" x14ac:dyDescent="0.25">
      <c r="A77" s="336" t="s">
        <v>115</v>
      </c>
      <c r="B77" s="337"/>
      <c r="C77" s="337"/>
      <c r="D77" s="337"/>
      <c r="E77" s="337"/>
      <c r="F77" s="337"/>
      <c r="G77" s="337"/>
      <c r="H77" s="337"/>
      <c r="I77" s="337"/>
      <c r="J77" s="337"/>
      <c r="K77" s="337"/>
      <c r="L77" s="337"/>
      <c r="M77" s="160">
        <f>SUM(M57:M76)</f>
        <v>208</v>
      </c>
      <c r="O77" s="127"/>
    </row>
    <row r="78" spans="1:24" ht="18" customHeight="1" thickTop="1" x14ac:dyDescent="0.2">
      <c r="C78" s="127"/>
      <c r="D78" s="127"/>
      <c r="E78" s="185"/>
      <c r="F78" s="185"/>
      <c r="G78" s="154"/>
      <c r="M78" s="154"/>
      <c r="O78" s="138"/>
      <c r="P78" s="138"/>
      <c r="Q78" s="138"/>
      <c r="R78" s="138"/>
      <c r="S78" s="138"/>
      <c r="T78" s="138"/>
      <c r="U78" s="138"/>
      <c r="V78" s="138"/>
      <c r="W78" s="138"/>
      <c r="X78" s="138"/>
    </row>
    <row r="79" spans="1:24" ht="18" customHeight="1" x14ac:dyDescent="0.2">
      <c r="A79" s="339" t="s">
        <v>20</v>
      </c>
      <c r="B79" s="339"/>
      <c r="C79" s="339"/>
      <c r="D79" s="339"/>
      <c r="E79" s="339"/>
      <c r="F79" s="186"/>
      <c r="O79" s="293"/>
      <c r="P79" s="283"/>
      <c r="Q79" s="289"/>
      <c r="R79" s="293"/>
      <c r="S79" s="309"/>
      <c r="T79" s="289"/>
      <c r="U79" s="293"/>
      <c r="V79" s="290"/>
      <c r="W79" s="308"/>
    </row>
    <row r="80" spans="1:24" ht="18" customHeight="1" x14ac:dyDescent="0.2">
      <c r="O80" s="293"/>
      <c r="P80" s="283"/>
      <c r="Q80" s="289"/>
      <c r="R80" s="293"/>
      <c r="S80" s="309"/>
      <c r="T80" s="289"/>
      <c r="U80" s="293"/>
      <c r="V80" s="290"/>
      <c r="W80" s="308"/>
    </row>
    <row r="81" spans="14:23" ht="18" customHeight="1" x14ac:dyDescent="0.2">
      <c r="N81" s="138"/>
      <c r="O81" s="293"/>
      <c r="P81" s="283"/>
      <c r="Q81" s="289"/>
      <c r="R81" s="293"/>
      <c r="S81" s="309"/>
      <c r="T81" s="289"/>
      <c r="U81" s="293"/>
      <c r="V81" s="290"/>
      <c r="W81" s="308"/>
    </row>
    <row r="82" spans="14:23" ht="18" customHeight="1" x14ac:dyDescent="0.2">
      <c r="N82" s="144"/>
      <c r="O82" s="293"/>
      <c r="P82" s="283"/>
      <c r="Q82" s="289"/>
      <c r="R82" s="293"/>
      <c r="S82" s="309"/>
      <c r="T82" s="289"/>
      <c r="U82" s="293"/>
      <c r="V82" s="290"/>
      <c r="W82" s="308"/>
    </row>
    <row r="83" spans="14:23" ht="18" customHeight="1" x14ac:dyDescent="0.2">
      <c r="N83" s="144"/>
      <c r="O83" s="293"/>
      <c r="P83" s="283"/>
      <c r="Q83" s="289"/>
      <c r="R83" s="293"/>
      <c r="S83" s="309"/>
      <c r="T83" s="289"/>
      <c r="U83" s="293"/>
      <c r="V83" s="290"/>
      <c r="W83" s="308"/>
    </row>
    <row r="84" spans="14:23" ht="18" customHeight="1" x14ac:dyDescent="0.2">
      <c r="N84" s="144"/>
      <c r="O84" s="293"/>
      <c r="P84" s="283"/>
      <c r="Q84" s="289"/>
      <c r="R84" s="293"/>
      <c r="S84" s="309"/>
      <c r="T84" s="289"/>
      <c r="U84" s="293"/>
      <c r="V84" s="290"/>
      <c r="W84" s="308"/>
    </row>
    <row r="85" spans="14:23" ht="18" customHeight="1" x14ac:dyDescent="0.2">
      <c r="N85" s="144"/>
      <c r="O85" s="293"/>
      <c r="P85" s="283"/>
      <c r="Q85" s="289"/>
      <c r="R85" s="293"/>
      <c r="S85" s="309"/>
      <c r="T85" s="289"/>
      <c r="U85" s="293"/>
      <c r="V85" s="290"/>
      <c r="W85" s="308"/>
    </row>
    <row r="86" spans="14:23" ht="18" customHeight="1" x14ac:dyDescent="0.2">
      <c r="N86" s="144"/>
      <c r="O86" s="293"/>
      <c r="P86" s="283"/>
      <c r="Q86" s="289"/>
      <c r="R86" s="293"/>
      <c r="S86" s="309"/>
      <c r="T86" s="289"/>
      <c r="U86" s="293"/>
      <c r="V86" s="290"/>
      <c r="W86" s="308"/>
    </row>
    <row r="87" spans="14:23" ht="18" customHeight="1" x14ac:dyDescent="0.2">
      <c r="O87" s="293"/>
      <c r="P87" s="283"/>
      <c r="Q87" s="289"/>
      <c r="R87" s="293"/>
      <c r="S87" s="309"/>
      <c r="T87" s="289"/>
      <c r="U87" s="293"/>
      <c r="V87" s="290"/>
      <c r="W87" s="308"/>
    </row>
    <row r="88" spans="14:23" ht="18" customHeight="1" x14ac:dyDescent="0.2">
      <c r="O88" s="293"/>
      <c r="P88" s="283"/>
      <c r="Q88" s="289"/>
      <c r="R88" s="293"/>
      <c r="S88" s="309"/>
      <c r="T88" s="289"/>
      <c r="U88" s="293"/>
      <c r="V88" s="290"/>
      <c r="W88" s="308"/>
    </row>
    <row r="89" spans="14:23" ht="18" customHeight="1" x14ac:dyDescent="0.2">
      <c r="O89" s="293"/>
      <c r="P89" s="283"/>
      <c r="Q89" s="289"/>
      <c r="R89" s="293"/>
      <c r="S89" s="309"/>
      <c r="T89" s="289"/>
      <c r="U89" s="293"/>
      <c r="V89" s="290"/>
      <c r="W89" s="308"/>
    </row>
    <row r="90" spans="14:23" ht="18" customHeight="1" x14ac:dyDescent="0.2">
      <c r="O90" s="293"/>
      <c r="P90" s="283"/>
      <c r="Q90" s="289"/>
      <c r="R90" s="293"/>
      <c r="S90" s="309"/>
      <c r="T90" s="289"/>
      <c r="U90" s="293"/>
      <c r="V90" s="290"/>
      <c r="W90" s="308"/>
    </row>
    <row r="91" spans="14:23" ht="18" customHeight="1" x14ac:dyDescent="0.2">
      <c r="O91" s="293"/>
      <c r="P91" s="283"/>
      <c r="Q91" s="289"/>
      <c r="R91" s="293"/>
      <c r="S91" s="309"/>
      <c r="T91" s="289"/>
      <c r="U91" s="293"/>
      <c r="V91" s="290"/>
      <c r="W91" s="308"/>
    </row>
    <row r="92" spans="14:23" ht="18" customHeight="1" x14ac:dyDescent="0.2">
      <c r="O92" s="293"/>
      <c r="P92" s="283"/>
      <c r="Q92" s="289"/>
      <c r="R92" s="293"/>
      <c r="S92" s="309"/>
      <c r="T92" s="289"/>
      <c r="U92" s="293"/>
      <c r="V92" s="290"/>
      <c r="W92" s="308"/>
    </row>
    <row r="93" spans="14:23" ht="18" customHeight="1" x14ac:dyDescent="0.2">
      <c r="O93" s="293"/>
      <c r="P93" s="283"/>
      <c r="Q93" s="289"/>
      <c r="R93" s="293"/>
      <c r="S93" s="309"/>
      <c r="T93" s="289"/>
      <c r="U93" s="293"/>
      <c r="V93" s="290"/>
      <c r="W93" s="308"/>
    </row>
    <row r="94" spans="14:23" ht="18" customHeight="1" x14ac:dyDescent="0.2">
      <c r="O94" s="293"/>
      <c r="P94" s="283"/>
      <c r="Q94" s="289"/>
      <c r="R94" s="293"/>
      <c r="S94" s="309"/>
      <c r="T94" s="289"/>
      <c r="U94" s="293"/>
      <c r="V94" s="290"/>
      <c r="W94" s="308"/>
    </row>
    <row r="95" spans="14:23" ht="18" customHeight="1" x14ac:dyDescent="0.2">
      <c r="O95" s="293"/>
      <c r="P95" s="283"/>
      <c r="Q95" s="289"/>
      <c r="R95" s="293"/>
      <c r="S95" s="309"/>
      <c r="T95" s="289"/>
      <c r="U95" s="293"/>
      <c r="V95" s="290"/>
      <c r="W95" s="308"/>
    </row>
    <row r="96" spans="14:23" ht="18" customHeight="1" x14ac:dyDescent="0.2">
      <c r="O96" s="293"/>
      <c r="P96" s="283"/>
      <c r="Q96" s="289"/>
      <c r="R96" s="293"/>
      <c r="S96" s="309"/>
      <c r="T96" s="289"/>
      <c r="U96" s="293"/>
      <c r="V96" s="290"/>
      <c r="W96" s="308"/>
    </row>
    <row r="97" spans="14:24" ht="18" customHeight="1" x14ac:dyDescent="0.2">
      <c r="O97" s="293"/>
      <c r="P97" s="283"/>
      <c r="Q97" s="289"/>
      <c r="R97" s="293"/>
      <c r="S97" s="309"/>
      <c r="T97" s="289"/>
      <c r="U97" s="293"/>
      <c r="V97" s="290"/>
      <c r="W97" s="308"/>
    </row>
    <row r="98" spans="14:24" ht="18" customHeight="1" x14ac:dyDescent="0.2">
      <c r="O98" s="293"/>
      <c r="P98" s="283"/>
      <c r="Q98" s="289"/>
      <c r="R98" s="293"/>
      <c r="S98" s="309"/>
      <c r="T98" s="289"/>
      <c r="U98" s="293"/>
      <c r="V98" s="290"/>
      <c r="W98" s="308"/>
    </row>
    <row r="99" spans="14:24" ht="18" customHeight="1" x14ac:dyDescent="0.2">
      <c r="O99" s="127"/>
    </row>
    <row r="100" spans="14:24" ht="18" customHeight="1" x14ac:dyDescent="0.2">
      <c r="O100" s="127"/>
    </row>
    <row r="101" spans="14:24" ht="18" customHeight="1" x14ac:dyDescent="0.2">
      <c r="O101" s="127"/>
    </row>
    <row r="102" spans="14:24" ht="18" customHeight="1" x14ac:dyDescent="0.2">
      <c r="O102" s="127"/>
    </row>
    <row r="103" spans="14:24" ht="18" customHeight="1" x14ac:dyDescent="0.2">
      <c r="O103" s="138"/>
      <c r="P103" s="138"/>
      <c r="Q103" s="138"/>
      <c r="R103" s="138"/>
      <c r="S103" s="138"/>
      <c r="T103" s="138"/>
      <c r="U103" s="138"/>
      <c r="V103" s="138"/>
      <c r="W103" s="138"/>
      <c r="X103" s="138"/>
    </row>
    <row r="104" spans="14:24" ht="18" customHeight="1" x14ac:dyDescent="0.2">
      <c r="O104" s="293"/>
      <c r="P104" s="283"/>
      <c r="Q104" s="289"/>
      <c r="R104" s="293"/>
      <c r="S104" s="309"/>
      <c r="T104" s="289"/>
      <c r="U104" s="293"/>
      <c r="V104" s="290"/>
      <c r="W104" s="308"/>
    </row>
    <row r="105" spans="14:24" ht="18" customHeight="1" x14ac:dyDescent="0.2">
      <c r="O105" s="293"/>
      <c r="P105" s="283"/>
      <c r="Q105" s="289"/>
      <c r="R105" s="293"/>
      <c r="S105" s="309"/>
      <c r="T105" s="289"/>
      <c r="U105" s="293"/>
      <c r="V105" s="290"/>
      <c r="W105" s="308"/>
    </row>
    <row r="106" spans="14:24" ht="18" customHeight="1" x14ac:dyDescent="0.2">
      <c r="N106" s="138"/>
      <c r="O106" s="293"/>
      <c r="P106" s="283"/>
      <c r="Q106" s="289"/>
      <c r="R106" s="293"/>
      <c r="S106" s="309"/>
      <c r="T106" s="289"/>
      <c r="U106" s="293"/>
      <c r="V106" s="290"/>
      <c r="W106" s="308"/>
    </row>
    <row r="107" spans="14:24" ht="18" customHeight="1" x14ac:dyDescent="0.2">
      <c r="N107" s="144"/>
      <c r="O107" s="293"/>
      <c r="P107" s="283"/>
      <c r="Q107" s="289"/>
      <c r="R107" s="293"/>
      <c r="S107" s="309"/>
      <c r="T107" s="289"/>
      <c r="U107" s="293"/>
      <c r="V107" s="290"/>
      <c r="W107" s="308"/>
    </row>
    <row r="108" spans="14:24" ht="18" customHeight="1" x14ac:dyDescent="0.2">
      <c r="N108" s="144"/>
      <c r="O108" s="293"/>
      <c r="P108" s="283"/>
      <c r="Q108" s="289"/>
      <c r="R108" s="293"/>
      <c r="S108" s="309"/>
      <c r="T108" s="289"/>
      <c r="U108" s="293"/>
      <c r="V108" s="290"/>
      <c r="W108" s="308"/>
    </row>
    <row r="109" spans="14:24" ht="18" customHeight="1" x14ac:dyDescent="0.2">
      <c r="N109" s="144"/>
      <c r="O109" s="293"/>
      <c r="P109" s="283"/>
      <c r="Q109" s="289"/>
      <c r="R109" s="293"/>
      <c r="S109" s="309"/>
      <c r="T109" s="289"/>
      <c r="U109" s="293"/>
      <c r="V109" s="290"/>
      <c r="W109" s="308"/>
    </row>
    <row r="110" spans="14:24" ht="18" customHeight="1" x14ac:dyDescent="0.2">
      <c r="N110" s="144"/>
      <c r="O110" s="293"/>
      <c r="P110" s="283"/>
      <c r="Q110" s="289"/>
      <c r="R110" s="293"/>
      <c r="S110" s="309"/>
      <c r="T110" s="289"/>
      <c r="U110" s="293"/>
      <c r="V110" s="290"/>
      <c r="W110" s="308"/>
    </row>
    <row r="111" spans="14:24" ht="18" customHeight="1" x14ac:dyDescent="0.2">
      <c r="N111" s="144"/>
      <c r="O111" s="293"/>
      <c r="P111" s="283"/>
      <c r="Q111" s="289"/>
      <c r="R111" s="293"/>
      <c r="S111" s="309"/>
      <c r="T111" s="289"/>
      <c r="U111" s="293"/>
      <c r="V111" s="290"/>
      <c r="W111" s="308"/>
    </row>
    <row r="112" spans="14:24" ht="18" customHeight="1" x14ac:dyDescent="0.2">
      <c r="O112" s="293"/>
      <c r="P112" s="283"/>
      <c r="Q112" s="289"/>
      <c r="R112" s="293"/>
      <c r="S112" s="309"/>
      <c r="T112" s="289"/>
      <c r="U112" s="293"/>
      <c r="V112" s="290"/>
      <c r="W112" s="308"/>
    </row>
    <row r="113" spans="15:24" ht="18" customHeight="1" x14ac:dyDescent="0.2">
      <c r="O113" s="293"/>
      <c r="P113" s="283"/>
      <c r="Q113" s="289"/>
      <c r="R113" s="293"/>
      <c r="S113" s="309"/>
      <c r="T113" s="289"/>
      <c r="U113" s="293"/>
      <c r="V113" s="290"/>
      <c r="W113" s="308"/>
    </row>
    <row r="114" spans="15:24" ht="18" customHeight="1" x14ac:dyDescent="0.2">
      <c r="O114" s="293"/>
      <c r="P114" s="283"/>
      <c r="Q114" s="289"/>
      <c r="R114" s="293"/>
      <c r="S114" s="309"/>
      <c r="T114" s="289"/>
      <c r="U114" s="293"/>
      <c r="V114" s="290"/>
      <c r="W114" s="308"/>
    </row>
    <row r="115" spans="15:24" ht="18" customHeight="1" x14ac:dyDescent="0.2">
      <c r="O115" s="293"/>
      <c r="P115" s="283"/>
      <c r="Q115" s="289"/>
      <c r="R115" s="293"/>
      <c r="S115" s="309"/>
      <c r="T115" s="289"/>
      <c r="U115" s="293"/>
      <c r="V115" s="290"/>
      <c r="W115" s="308"/>
    </row>
    <row r="116" spans="15:24" ht="18" customHeight="1" x14ac:dyDescent="0.2">
      <c r="O116" s="293"/>
      <c r="P116" s="283"/>
      <c r="Q116" s="289"/>
      <c r="R116" s="293"/>
      <c r="S116" s="309"/>
      <c r="T116" s="289"/>
      <c r="U116" s="293"/>
      <c r="V116" s="290"/>
      <c r="W116" s="308"/>
    </row>
    <row r="117" spans="15:24" ht="18" customHeight="1" x14ac:dyDescent="0.2">
      <c r="O117" s="293"/>
      <c r="P117" s="283"/>
      <c r="Q117" s="289"/>
      <c r="R117" s="293"/>
      <c r="S117" s="309"/>
      <c r="T117" s="289"/>
      <c r="U117" s="293"/>
      <c r="V117" s="290"/>
      <c r="W117" s="308"/>
    </row>
    <row r="118" spans="15:24" ht="18" customHeight="1" x14ac:dyDescent="0.2">
      <c r="O118" s="293"/>
      <c r="P118" s="283"/>
      <c r="Q118" s="289"/>
      <c r="R118" s="293"/>
      <c r="S118" s="309"/>
      <c r="T118" s="289"/>
      <c r="U118" s="293"/>
      <c r="V118" s="290"/>
      <c r="W118" s="308"/>
    </row>
    <row r="119" spans="15:24" ht="18" customHeight="1" x14ac:dyDescent="0.2">
      <c r="O119" s="293"/>
      <c r="P119" s="283"/>
      <c r="Q119" s="289"/>
      <c r="R119" s="293"/>
      <c r="S119" s="309"/>
      <c r="T119" s="289"/>
      <c r="U119" s="293"/>
      <c r="V119" s="290"/>
      <c r="W119" s="308"/>
    </row>
    <row r="120" spans="15:24" ht="18" customHeight="1" x14ac:dyDescent="0.2">
      <c r="O120" s="293"/>
      <c r="P120" s="283"/>
      <c r="Q120" s="289"/>
      <c r="R120" s="293"/>
      <c r="S120" s="309"/>
      <c r="T120" s="289"/>
      <c r="U120" s="293"/>
      <c r="V120" s="290"/>
      <c r="W120" s="308"/>
    </row>
    <row r="121" spans="15:24" ht="18" customHeight="1" x14ac:dyDescent="0.2">
      <c r="O121" s="293"/>
      <c r="P121" s="283"/>
      <c r="Q121" s="289"/>
      <c r="R121" s="293"/>
      <c r="S121" s="309"/>
      <c r="T121" s="289"/>
      <c r="U121" s="293"/>
      <c r="V121" s="290"/>
      <c r="W121" s="308"/>
    </row>
    <row r="122" spans="15:24" ht="18" customHeight="1" x14ac:dyDescent="0.2">
      <c r="O122" s="293"/>
      <c r="P122" s="283"/>
      <c r="Q122" s="289"/>
      <c r="R122" s="293"/>
      <c r="S122" s="309"/>
      <c r="T122" s="289"/>
      <c r="U122" s="293"/>
      <c r="V122" s="290"/>
      <c r="W122" s="308"/>
    </row>
    <row r="123" spans="15:24" ht="18" customHeight="1" x14ac:dyDescent="0.2">
      <c r="O123" s="293"/>
      <c r="P123" s="283"/>
      <c r="Q123" s="289"/>
      <c r="R123" s="293"/>
      <c r="S123" s="309"/>
      <c r="T123" s="289"/>
      <c r="U123" s="293"/>
      <c r="V123" s="290"/>
      <c r="W123" s="308"/>
    </row>
    <row r="124" spans="15:24" ht="18" customHeight="1" x14ac:dyDescent="0.2">
      <c r="O124" s="127"/>
    </row>
    <row r="125" spans="15:24" ht="18" customHeight="1" x14ac:dyDescent="0.2">
      <c r="O125" s="127"/>
    </row>
    <row r="126" spans="15:24" ht="18" customHeight="1" x14ac:dyDescent="0.2">
      <c r="O126" s="127"/>
    </row>
    <row r="127" spans="15:24" ht="18" customHeight="1" x14ac:dyDescent="0.2">
      <c r="O127" s="138"/>
      <c r="P127" s="138"/>
      <c r="Q127" s="138"/>
      <c r="R127" s="138"/>
      <c r="S127" s="138"/>
      <c r="T127" s="138"/>
      <c r="U127" s="138"/>
      <c r="V127" s="138"/>
      <c r="W127" s="138"/>
      <c r="X127" s="138"/>
    </row>
    <row r="128" spans="15:24" ht="18" customHeight="1" x14ac:dyDescent="0.2">
      <c r="O128" s="293"/>
      <c r="P128" s="283"/>
      <c r="Q128" s="289"/>
      <c r="R128" s="293"/>
      <c r="S128" s="309"/>
      <c r="T128" s="289"/>
      <c r="U128" s="293"/>
      <c r="V128" s="290"/>
      <c r="W128" s="308"/>
    </row>
    <row r="129" spans="14:23" ht="18" customHeight="1" x14ac:dyDescent="0.2">
      <c r="O129" s="293"/>
      <c r="P129" s="283"/>
      <c r="Q129" s="289"/>
      <c r="R129" s="293"/>
      <c r="S129" s="309"/>
      <c r="T129" s="289"/>
      <c r="U129" s="293"/>
      <c r="V129" s="290"/>
      <c r="W129" s="308"/>
    </row>
    <row r="130" spans="14:23" ht="18" customHeight="1" x14ac:dyDescent="0.2">
      <c r="N130" s="138"/>
      <c r="O130" s="293"/>
      <c r="P130" s="283"/>
      <c r="Q130" s="289"/>
      <c r="R130" s="293"/>
      <c r="S130" s="309"/>
      <c r="T130" s="289"/>
      <c r="U130" s="293"/>
      <c r="V130" s="290"/>
      <c r="W130" s="308"/>
    </row>
    <row r="131" spans="14:23" ht="18" customHeight="1" x14ac:dyDescent="0.2">
      <c r="N131" s="144"/>
      <c r="O131" s="293"/>
      <c r="P131" s="283"/>
      <c r="Q131" s="289"/>
      <c r="R131" s="293"/>
      <c r="S131" s="309"/>
      <c r="T131" s="289"/>
      <c r="U131" s="293"/>
      <c r="V131" s="290"/>
      <c r="W131" s="308"/>
    </row>
    <row r="132" spans="14:23" ht="18" customHeight="1" x14ac:dyDescent="0.2">
      <c r="N132" s="144"/>
      <c r="O132" s="293"/>
      <c r="P132" s="283"/>
      <c r="Q132" s="289"/>
      <c r="R132" s="293"/>
      <c r="S132" s="309"/>
      <c r="T132" s="289"/>
      <c r="U132" s="293"/>
      <c r="V132" s="290"/>
      <c r="W132" s="308"/>
    </row>
    <row r="133" spans="14:23" ht="18" customHeight="1" x14ac:dyDescent="0.2">
      <c r="N133" s="144"/>
      <c r="O133" s="293"/>
      <c r="P133" s="283"/>
      <c r="Q133" s="289"/>
      <c r="R133" s="293"/>
      <c r="S133" s="309"/>
      <c r="T133" s="289"/>
      <c r="U133" s="293"/>
      <c r="V133" s="290"/>
      <c r="W133" s="308"/>
    </row>
    <row r="134" spans="14:23" ht="18" customHeight="1" x14ac:dyDescent="0.2">
      <c r="N134" s="144"/>
      <c r="O134" s="293"/>
      <c r="P134" s="283"/>
      <c r="Q134" s="289"/>
      <c r="R134" s="293"/>
      <c r="S134" s="309"/>
      <c r="T134" s="289"/>
      <c r="U134" s="293"/>
      <c r="V134" s="290"/>
      <c r="W134" s="308"/>
    </row>
    <row r="135" spans="14:23" ht="18" customHeight="1" x14ac:dyDescent="0.2">
      <c r="N135" s="144"/>
      <c r="O135" s="293"/>
      <c r="P135" s="283"/>
      <c r="Q135" s="289"/>
      <c r="R135" s="293"/>
      <c r="S135" s="309"/>
      <c r="T135" s="289"/>
      <c r="U135" s="293"/>
      <c r="V135" s="290"/>
      <c r="W135" s="308"/>
    </row>
    <row r="136" spans="14:23" ht="18" customHeight="1" x14ac:dyDescent="0.2">
      <c r="O136" s="293"/>
      <c r="P136" s="283"/>
      <c r="Q136" s="289"/>
      <c r="R136" s="293"/>
      <c r="S136" s="309"/>
      <c r="T136" s="289"/>
      <c r="U136" s="293"/>
      <c r="V136" s="290"/>
      <c r="W136" s="308"/>
    </row>
    <row r="137" spans="14:23" ht="18" customHeight="1" x14ac:dyDescent="0.2">
      <c r="O137" s="293"/>
      <c r="P137" s="283"/>
      <c r="Q137" s="289"/>
      <c r="R137" s="293"/>
      <c r="S137" s="309"/>
      <c r="T137" s="289"/>
      <c r="U137" s="293"/>
      <c r="V137" s="290"/>
      <c r="W137" s="308"/>
    </row>
    <row r="138" spans="14:23" ht="18" customHeight="1" x14ac:dyDescent="0.2">
      <c r="O138" s="293"/>
      <c r="P138" s="283"/>
      <c r="Q138" s="289"/>
      <c r="R138" s="293"/>
      <c r="S138" s="309"/>
      <c r="T138" s="289"/>
      <c r="U138" s="293"/>
      <c r="V138" s="290"/>
      <c r="W138" s="308"/>
    </row>
    <row r="139" spans="14:23" ht="18" customHeight="1" x14ac:dyDescent="0.2">
      <c r="O139" s="293"/>
      <c r="P139" s="283"/>
      <c r="Q139" s="289"/>
      <c r="R139" s="293"/>
      <c r="S139" s="309"/>
      <c r="T139" s="289"/>
      <c r="U139" s="293"/>
      <c r="V139" s="290"/>
      <c r="W139" s="308"/>
    </row>
    <row r="140" spans="14:23" ht="18" customHeight="1" x14ac:dyDescent="0.2">
      <c r="O140" s="293"/>
      <c r="P140" s="283"/>
      <c r="Q140" s="289"/>
      <c r="R140" s="293"/>
      <c r="S140" s="309"/>
      <c r="T140" s="289"/>
      <c r="U140" s="293"/>
      <c r="V140" s="290"/>
      <c r="W140" s="308"/>
    </row>
    <row r="141" spans="14:23" ht="18" customHeight="1" x14ac:dyDescent="0.2">
      <c r="O141" s="293"/>
      <c r="P141" s="283"/>
      <c r="Q141" s="289"/>
      <c r="R141" s="293"/>
      <c r="S141" s="309"/>
      <c r="T141" s="289"/>
      <c r="U141" s="293"/>
      <c r="V141" s="290"/>
      <c r="W141" s="308"/>
    </row>
    <row r="142" spans="14:23" ht="18" customHeight="1" x14ac:dyDescent="0.2">
      <c r="O142" s="293"/>
      <c r="P142" s="283"/>
      <c r="Q142" s="289"/>
      <c r="R142" s="293"/>
      <c r="S142" s="309"/>
      <c r="T142" s="289"/>
      <c r="U142" s="293"/>
      <c r="V142" s="290"/>
      <c r="W142" s="308"/>
    </row>
    <row r="143" spans="14:23" ht="18" customHeight="1" x14ac:dyDescent="0.2">
      <c r="O143" s="293"/>
      <c r="P143" s="283"/>
      <c r="Q143" s="289"/>
      <c r="R143" s="293"/>
      <c r="S143" s="309"/>
      <c r="T143" s="289"/>
      <c r="U143" s="293"/>
      <c r="V143" s="290"/>
      <c r="W143" s="308"/>
    </row>
    <row r="144" spans="14:23" ht="18" customHeight="1" x14ac:dyDescent="0.2">
      <c r="O144" s="293"/>
      <c r="P144" s="283"/>
      <c r="Q144" s="289"/>
      <c r="R144" s="293"/>
      <c r="S144" s="309"/>
      <c r="T144" s="289"/>
      <c r="U144" s="293"/>
      <c r="V144" s="290"/>
      <c r="W144" s="308"/>
    </row>
    <row r="145" spans="14:24" ht="18" customHeight="1" x14ac:dyDescent="0.2">
      <c r="O145" s="293"/>
      <c r="P145" s="283"/>
      <c r="Q145" s="289"/>
      <c r="R145" s="293"/>
      <c r="S145" s="309"/>
      <c r="T145" s="289"/>
      <c r="U145" s="293"/>
      <c r="V145" s="290"/>
      <c r="W145" s="308"/>
    </row>
    <row r="146" spans="14:24" ht="18" customHeight="1" x14ac:dyDescent="0.2">
      <c r="O146" s="293"/>
      <c r="P146" s="283"/>
      <c r="Q146" s="289"/>
      <c r="R146" s="293"/>
      <c r="S146" s="309"/>
      <c r="T146" s="289"/>
      <c r="U146" s="293"/>
      <c r="V146" s="290"/>
      <c r="W146" s="308"/>
    </row>
    <row r="147" spans="14:24" ht="18" customHeight="1" x14ac:dyDescent="0.2">
      <c r="O147" s="293"/>
      <c r="P147" s="283"/>
      <c r="Q147" s="289"/>
      <c r="R147" s="293"/>
      <c r="S147" s="309"/>
      <c r="T147" s="289"/>
      <c r="U147" s="293"/>
      <c r="V147" s="290"/>
      <c r="W147" s="308"/>
    </row>
    <row r="148" spans="14:24" ht="18" customHeight="1" x14ac:dyDescent="0.2">
      <c r="O148" s="127"/>
    </row>
    <row r="149" spans="14:24" ht="18" customHeight="1" x14ac:dyDescent="0.2">
      <c r="O149" s="127"/>
    </row>
    <row r="150" spans="14:24" ht="18" customHeight="1" x14ac:dyDescent="0.2">
      <c r="O150" s="127"/>
    </row>
    <row r="151" spans="14:24" ht="18" customHeight="1" x14ac:dyDescent="0.2">
      <c r="O151" s="127"/>
    </row>
    <row r="152" spans="14:24" ht="18" customHeight="1" x14ac:dyDescent="0.2">
      <c r="O152" s="138"/>
      <c r="P152" s="138"/>
      <c r="Q152" s="138"/>
      <c r="R152" s="138"/>
      <c r="S152" s="138"/>
      <c r="T152" s="138"/>
      <c r="U152" s="138"/>
      <c r="V152" s="138"/>
      <c r="W152" s="138"/>
      <c r="X152" s="138"/>
    </row>
    <row r="153" spans="14:24" ht="18" customHeight="1" x14ac:dyDescent="0.2">
      <c r="O153" s="293"/>
      <c r="P153" s="283"/>
      <c r="Q153" s="289"/>
      <c r="R153" s="293"/>
      <c r="S153" s="309"/>
      <c r="T153" s="289"/>
      <c r="U153" s="293"/>
      <c r="V153" s="290"/>
      <c r="W153" s="308"/>
    </row>
    <row r="154" spans="14:24" ht="18" customHeight="1" x14ac:dyDescent="0.2">
      <c r="O154" s="293"/>
      <c r="P154" s="283"/>
      <c r="Q154" s="289"/>
      <c r="R154" s="293"/>
      <c r="S154" s="309"/>
      <c r="T154" s="289"/>
      <c r="U154" s="293"/>
      <c r="V154" s="290"/>
      <c r="W154" s="308"/>
    </row>
    <row r="155" spans="14:24" ht="18" customHeight="1" x14ac:dyDescent="0.2">
      <c r="N155" s="138"/>
      <c r="O155" s="293"/>
      <c r="P155" s="283"/>
      <c r="Q155" s="289"/>
      <c r="R155" s="293"/>
      <c r="S155" s="309"/>
      <c r="T155" s="289"/>
      <c r="U155" s="293"/>
      <c r="V155" s="290"/>
      <c r="W155" s="308"/>
    </row>
    <row r="156" spans="14:24" ht="18" customHeight="1" x14ac:dyDescent="0.2">
      <c r="N156" s="144"/>
      <c r="O156" s="293"/>
      <c r="P156" s="283"/>
      <c r="Q156" s="289"/>
      <c r="R156" s="293"/>
      <c r="S156" s="309"/>
      <c r="T156" s="289"/>
      <c r="U156" s="293"/>
      <c r="V156" s="290"/>
      <c r="W156" s="308"/>
    </row>
    <row r="157" spans="14:24" ht="18" customHeight="1" x14ac:dyDescent="0.2">
      <c r="N157" s="144"/>
      <c r="O157" s="293"/>
      <c r="P157" s="283"/>
      <c r="Q157" s="289"/>
      <c r="R157" s="293"/>
      <c r="S157" s="309"/>
      <c r="T157" s="289"/>
      <c r="U157" s="293"/>
      <c r="V157" s="290"/>
      <c r="W157" s="308"/>
    </row>
    <row r="158" spans="14:24" ht="18" customHeight="1" x14ac:dyDescent="0.2">
      <c r="N158" s="144"/>
      <c r="O158" s="293"/>
      <c r="P158" s="283"/>
      <c r="Q158" s="289"/>
      <c r="R158" s="293"/>
      <c r="S158" s="309"/>
      <c r="T158" s="289"/>
      <c r="U158" s="293"/>
      <c r="V158" s="290"/>
      <c r="W158" s="308"/>
    </row>
    <row r="159" spans="14:24" ht="18" customHeight="1" x14ac:dyDescent="0.2">
      <c r="N159" s="144"/>
      <c r="O159" s="293"/>
      <c r="P159" s="283"/>
      <c r="Q159" s="289"/>
      <c r="R159" s="293"/>
      <c r="S159" s="309"/>
      <c r="T159" s="289"/>
      <c r="U159" s="293"/>
      <c r="V159" s="290"/>
      <c r="W159" s="308"/>
    </row>
    <row r="160" spans="14:24" ht="18" customHeight="1" x14ac:dyDescent="0.2">
      <c r="N160" s="144"/>
      <c r="O160" s="293"/>
      <c r="P160" s="283"/>
      <c r="Q160" s="289"/>
      <c r="R160" s="293"/>
      <c r="S160" s="309"/>
      <c r="T160" s="289"/>
      <c r="U160" s="293"/>
      <c r="V160" s="290"/>
      <c r="W160" s="308"/>
    </row>
    <row r="161" spans="15:23" ht="18" customHeight="1" x14ac:dyDescent="0.2">
      <c r="O161" s="293"/>
      <c r="P161" s="283"/>
      <c r="Q161" s="289"/>
      <c r="R161" s="293"/>
      <c r="S161" s="309"/>
      <c r="T161" s="289"/>
      <c r="U161" s="293"/>
      <c r="V161" s="290"/>
      <c r="W161" s="308"/>
    </row>
    <row r="162" spans="15:23" ht="18" customHeight="1" x14ac:dyDescent="0.2">
      <c r="O162" s="293"/>
      <c r="P162" s="283"/>
      <c r="Q162" s="289"/>
      <c r="R162" s="293"/>
      <c r="S162" s="309"/>
      <c r="T162" s="289"/>
      <c r="U162" s="293"/>
      <c r="V162" s="290"/>
      <c r="W162" s="308"/>
    </row>
    <row r="163" spans="15:23" ht="18" customHeight="1" x14ac:dyDescent="0.2">
      <c r="O163" s="293"/>
      <c r="P163" s="283"/>
      <c r="Q163" s="289"/>
      <c r="R163" s="293"/>
      <c r="S163" s="309"/>
      <c r="T163" s="289"/>
      <c r="U163" s="293"/>
      <c r="V163" s="290"/>
      <c r="W163" s="308"/>
    </row>
    <row r="164" spans="15:23" ht="18" customHeight="1" x14ac:dyDescent="0.2">
      <c r="O164" s="293"/>
      <c r="P164" s="283"/>
      <c r="Q164" s="289"/>
      <c r="R164" s="293"/>
      <c r="S164" s="309"/>
      <c r="T164" s="289"/>
      <c r="U164" s="293"/>
      <c r="V164" s="290"/>
      <c r="W164" s="308"/>
    </row>
    <row r="165" spans="15:23" ht="18" customHeight="1" x14ac:dyDescent="0.2">
      <c r="O165" s="293"/>
      <c r="P165" s="283"/>
      <c r="Q165" s="289"/>
      <c r="R165" s="293"/>
      <c r="S165" s="309"/>
      <c r="T165" s="289"/>
      <c r="U165" s="293"/>
      <c r="V165" s="290"/>
      <c r="W165" s="308"/>
    </row>
    <row r="166" spans="15:23" ht="18" customHeight="1" x14ac:dyDescent="0.2">
      <c r="O166" s="293"/>
      <c r="P166" s="283"/>
      <c r="Q166" s="289"/>
      <c r="R166" s="293"/>
      <c r="S166" s="309"/>
      <c r="T166" s="289"/>
      <c r="U166" s="293"/>
      <c r="V166" s="290"/>
      <c r="W166" s="308"/>
    </row>
    <row r="167" spans="15:23" ht="18" customHeight="1" x14ac:dyDescent="0.2">
      <c r="O167" s="293"/>
      <c r="P167" s="283"/>
      <c r="Q167" s="289"/>
      <c r="R167" s="293"/>
      <c r="S167" s="309"/>
      <c r="T167" s="289"/>
      <c r="U167" s="293"/>
      <c r="V167" s="290"/>
      <c r="W167" s="308"/>
    </row>
    <row r="168" spans="15:23" ht="18" customHeight="1" x14ac:dyDescent="0.2">
      <c r="O168" s="293"/>
      <c r="P168" s="283"/>
      <c r="Q168" s="289"/>
      <c r="R168" s="293"/>
      <c r="S168" s="309"/>
      <c r="T168" s="289"/>
      <c r="U168" s="293"/>
      <c r="V168" s="290"/>
      <c r="W168" s="308"/>
    </row>
    <row r="169" spans="15:23" ht="18" customHeight="1" x14ac:dyDescent="0.2">
      <c r="O169" s="293"/>
      <c r="P169" s="283"/>
      <c r="Q169" s="289"/>
      <c r="R169" s="293"/>
      <c r="S169" s="309"/>
      <c r="T169" s="289"/>
      <c r="U169" s="293"/>
      <c r="V169" s="290"/>
      <c r="W169" s="308"/>
    </row>
    <row r="170" spans="15:23" ht="18" customHeight="1" x14ac:dyDescent="0.2">
      <c r="O170" s="293"/>
      <c r="P170" s="283"/>
      <c r="Q170" s="289"/>
      <c r="R170" s="293"/>
      <c r="S170" s="309"/>
      <c r="T170" s="289"/>
      <c r="U170" s="293"/>
      <c r="V170" s="290"/>
      <c r="W170" s="308"/>
    </row>
    <row r="171" spans="15:23" ht="18" customHeight="1" x14ac:dyDescent="0.2">
      <c r="O171" s="293"/>
      <c r="P171" s="283"/>
      <c r="Q171" s="289"/>
      <c r="R171" s="293"/>
      <c r="S171" s="309"/>
      <c r="T171" s="289"/>
      <c r="U171" s="293"/>
      <c r="V171" s="290"/>
      <c r="W171" s="308"/>
    </row>
    <row r="172" spans="15:23" ht="18" customHeight="1" x14ac:dyDescent="0.2">
      <c r="O172" s="293"/>
      <c r="P172" s="283"/>
      <c r="Q172" s="289"/>
      <c r="R172" s="293"/>
      <c r="S172" s="309"/>
      <c r="T172" s="289"/>
      <c r="U172" s="293"/>
      <c r="V172" s="290"/>
      <c r="W172" s="308"/>
    </row>
  </sheetData>
  <mergeCells count="70">
    <mergeCell ref="M55:M56"/>
    <mergeCell ref="M5:M6"/>
    <mergeCell ref="M30:M31"/>
    <mergeCell ref="C30:C31"/>
    <mergeCell ref="G30:G31"/>
    <mergeCell ref="E5:F5"/>
    <mergeCell ref="E30:F30"/>
    <mergeCell ref="A27:L27"/>
    <mergeCell ref="D55:D56"/>
    <mergeCell ref="D5:D6"/>
    <mergeCell ref="G5:G6"/>
    <mergeCell ref="G55:G56"/>
    <mergeCell ref="A5:A6"/>
    <mergeCell ref="L5:L6"/>
    <mergeCell ref="H30:H31"/>
    <mergeCell ref="I30:I31"/>
    <mergeCell ref="A79:E79"/>
    <mergeCell ref="C5:C6"/>
    <mergeCell ref="D30:D31"/>
    <mergeCell ref="A77:L77"/>
    <mergeCell ref="E55:F55"/>
    <mergeCell ref="B5:B6"/>
    <mergeCell ref="A52:L52"/>
    <mergeCell ref="B30:B31"/>
    <mergeCell ref="A55:A56"/>
    <mergeCell ref="B55:B56"/>
    <mergeCell ref="C55:C56"/>
    <mergeCell ref="A30:A31"/>
    <mergeCell ref="H5:H6"/>
    <mergeCell ref="I5:I6"/>
    <mergeCell ref="J5:J6"/>
    <mergeCell ref="K5:K6"/>
    <mergeCell ref="J30:J31"/>
    <mergeCell ref="K30:K31"/>
    <mergeCell ref="L30:L31"/>
    <mergeCell ref="H55:H56"/>
    <mergeCell ref="I55:I56"/>
    <mergeCell ref="J55:J56"/>
    <mergeCell ref="K55:K56"/>
    <mergeCell ref="L55:L56"/>
    <mergeCell ref="O5:O6"/>
    <mergeCell ref="P5:P6"/>
    <mergeCell ref="Q5:Q6"/>
    <mergeCell ref="R5:R6"/>
    <mergeCell ref="S5:S6"/>
    <mergeCell ref="T5:T6"/>
    <mergeCell ref="U5:U6"/>
    <mergeCell ref="V5:V6"/>
    <mergeCell ref="W5:W6"/>
    <mergeCell ref="X5:X6"/>
    <mergeCell ref="O30:O31"/>
    <mergeCell ref="P30:P31"/>
    <mergeCell ref="Q30:Q31"/>
    <mergeCell ref="R30:R31"/>
    <mergeCell ref="S30:S31"/>
    <mergeCell ref="T30:T31"/>
    <mergeCell ref="U30:U31"/>
    <mergeCell ref="V30:V31"/>
    <mergeCell ref="W30:W31"/>
    <mergeCell ref="X30:X31"/>
    <mergeCell ref="O55:O56"/>
    <mergeCell ref="P55:P56"/>
    <mergeCell ref="Q55:Q56"/>
    <mergeCell ref="R55:R56"/>
    <mergeCell ref="S55:S56"/>
    <mergeCell ref="T55:T56"/>
    <mergeCell ref="U55:U56"/>
    <mergeCell ref="V55:V56"/>
    <mergeCell ref="W55:W56"/>
    <mergeCell ref="X55:X56"/>
  </mergeCells>
  <phoneticPr fontId="3"/>
  <pageMargins left="0.70866141732283472" right="0.70866141732283472" top="0.55118110236220474" bottom="0.55118110236220474" header="0.31496062992125984" footer="0.31496062992125984"/>
  <pageSetup paperSize="9" scale="56" fitToWidth="2" fitToHeight="0" orientation="portrait" r:id="rId1"/>
  <headerFooter>
    <oddHeader>&amp;R&amp;"HG丸ｺﾞｼｯｸM-PRO,標準"証憑一覧</oddHeader>
    <oddFooter>&amp;C&amp;"HG丸ｺﾞｼｯｸM-PRO,標準"&amp;P/&amp;N</oddFooter>
  </headerFooter>
  <colBreaks count="1" manualBreakCount="1">
    <brk id="13" max="7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72"/>
  <sheetViews>
    <sheetView view="pageBreakPreview" topLeftCell="F1" zoomScaleNormal="100" zoomScaleSheetLayoutView="100" workbookViewId="0">
      <selection activeCell="W6" sqref="W6"/>
    </sheetView>
  </sheetViews>
  <sheetFormatPr defaultColWidth="9" defaultRowHeight="18" customHeight="1" x14ac:dyDescent="0.2"/>
  <cols>
    <col min="1" max="1" width="11.21875" style="127" bestFit="1" customWidth="1"/>
    <col min="2" max="2" width="5.6640625" style="128" customWidth="1"/>
    <col min="3" max="3" width="9.77734375" style="128" bestFit="1" customWidth="1"/>
    <col min="4" max="4" width="15.21875" style="128" customWidth="1"/>
    <col min="5" max="5" width="31.88671875" style="129" customWidth="1"/>
    <col min="6" max="6" width="14.77734375" style="130" bestFit="1" customWidth="1"/>
    <col min="7" max="7" width="5.77734375" style="130" customWidth="1"/>
    <col min="8" max="8" width="8" style="130" customWidth="1"/>
    <col min="9" max="9" width="13.6640625" style="130" customWidth="1"/>
    <col min="10" max="10" width="5.77734375" style="130" customWidth="1"/>
    <col min="11" max="11" width="8" style="130" customWidth="1"/>
    <col min="12" max="12" width="16.44140625" style="128" bestFit="1" customWidth="1"/>
    <col min="13" max="13" width="2.21875" style="128" customWidth="1"/>
    <col min="14" max="14" width="14.6640625" style="128" customWidth="1"/>
    <col min="15" max="15" width="23.21875" style="129" customWidth="1"/>
    <col min="16" max="16" width="11.109375" style="128" customWidth="1"/>
    <col min="17" max="17" width="8" style="128" customWidth="1"/>
    <col min="18" max="18" width="13.6640625" style="128" customWidth="1"/>
    <col min="19" max="20" width="8" style="128" customWidth="1"/>
    <col min="21" max="21" width="16.6640625" style="128" customWidth="1"/>
    <col min="22" max="22" width="12.109375" style="128" customWidth="1"/>
    <col min="23" max="23" width="21.44140625" style="128" customWidth="1"/>
    <col min="24" max="16384" width="9" style="128"/>
  </cols>
  <sheetData>
    <row r="1" spans="1:23" ht="18" customHeight="1" x14ac:dyDescent="0.2">
      <c r="A1" s="128" t="s">
        <v>39</v>
      </c>
      <c r="O1" s="128"/>
    </row>
    <row r="2" spans="1:23" ht="18" customHeight="1" x14ac:dyDescent="0.2">
      <c r="A2" s="128" t="s">
        <v>44</v>
      </c>
      <c r="L2" s="291" t="s">
        <v>272</v>
      </c>
    </row>
    <row r="3" spans="1:23" ht="18" customHeight="1" x14ac:dyDescent="0.2">
      <c r="N3" s="156" t="s">
        <v>251</v>
      </c>
      <c r="O3" s="237">
        <f>収支報告書!H10</f>
        <v>44927</v>
      </c>
      <c r="Q3" s="266" t="s">
        <v>265</v>
      </c>
    </row>
    <row r="4" spans="1:23" ht="18" customHeight="1" x14ac:dyDescent="0.2">
      <c r="A4" s="156" t="s">
        <v>45</v>
      </c>
      <c r="B4" s="176" t="s">
        <v>102</v>
      </c>
      <c r="C4" s="157"/>
      <c r="D4" s="157"/>
      <c r="E4" s="177"/>
      <c r="F4" s="158"/>
      <c r="G4" s="158"/>
      <c r="H4" s="158"/>
      <c r="I4" s="158"/>
      <c r="J4" s="158"/>
      <c r="K4" s="158"/>
      <c r="L4" s="159"/>
      <c r="N4" s="156" t="s">
        <v>252</v>
      </c>
      <c r="O4" s="237">
        <f>収支報告書!J10</f>
        <v>44985</v>
      </c>
    </row>
    <row r="5" spans="1:23" s="138" customFormat="1" ht="36" customHeight="1" x14ac:dyDescent="0.2">
      <c r="A5" s="134" t="s">
        <v>9</v>
      </c>
      <c r="B5" s="135" t="s">
        <v>0</v>
      </c>
      <c r="C5" s="135" t="s">
        <v>1</v>
      </c>
      <c r="D5" s="135" t="s">
        <v>5</v>
      </c>
      <c r="E5" s="135" t="s">
        <v>2</v>
      </c>
      <c r="F5" s="136" t="s">
        <v>19</v>
      </c>
      <c r="G5" s="135" t="s">
        <v>271</v>
      </c>
      <c r="H5" s="170" t="s">
        <v>258</v>
      </c>
      <c r="I5" s="136" t="s">
        <v>19</v>
      </c>
      <c r="J5" s="211" t="s">
        <v>257</v>
      </c>
      <c r="K5" s="216" t="s">
        <v>259</v>
      </c>
      <c r="L5" s="137" t="s">
        <v>46</v>
      </c>
      <c r="M5" s="276"/>
      <c r="N5" s="260" t="s">
        <v>249</v>
      </c>
      <c r="O5" s="278" t="s">
        <v>250</v>
      </c>
      <c r="P5" s="279" t="s">
        <v>258</v>
      </c>
      <c r="Q5" s="259" t="s">
        <v>260</v>
      </c>
      <c r="R5" s="259" t="s">
        <v>262</v>
      </c>
      <c r="S5" s="259" t="s">
        <v>259</v>
      </c>
      <c r="T5" s="259" t="s">
        <v>260</v>
      </c>
      <c r="U5" s="259" t="s">
        <v>263</v>
      </c>
      <c r="V5" s="259" t="s">
        <v>264</v>
      </c>
      <c r="W5" s="261" t="s">
        <v>250</v>
      </c>
    </row>
    <row r="6" spans="1:23" ht="18" customHeight="1" x14ac:dyDescent="0.2">
      <c r="A6" s="139" t="s">
        <v>76</v>
      </c>
      <c r="B6" s="140">
        <v>1</v>
      </c>
      <c r="C6" s="141"/>
      <c r="D6" s="233">
        <v>44953</v>
      </c>
      <c r="E6" s="142"/>
      <c r="F6" s="264">
        <v>500</v>
      </c>
      <c r="G6" s="267" t="s">
        <v>269</v>
      </c>
      <c r="H6" s="316">
        <f>IF(F6="","",IF(G6='換算レート表(レートチェック用)'!$C$8,VLOOKUP(D6,'換算レート表(レートチェック用)'!$B$9:$E$26,2,TRUE),IF(G6='換算レート表(レートチェック用)'!$D$8,VLOOKUP(D6,'換算レート表(レートチェック用)'!$B$9:$E$26,3,TRUE),IF(G6='換算レート表(レートチェック用)'!$E$8,VLOOKUP(D6,'換算レート表(レートチェック用)'!$B$9:$E$26,4,TRUE),IF(OR(G6="JPY",G6="円"),1,0)))))</f>
        <v>620.91999999999996</v>
      </c>
      <c r="I6" s="254">
        <f>ROUNDDOWN(F6/H6,2)</f>
        <v>0.8</v>
      </c>
      <c r="J6" s="252" t="s">
        <v>256</v>
      </c>
      <c r="K6" s="315">
        <f>IF(I6="","",IF(J6='換算レート表(レートチェック用)'!$C$8,VLOOKUP(D6,'換算レート表(レートチェック用)'!$B$9:$E$26,2,TRUE),IF(J6='換算レート表(レートチェック用)'!$D$8,VLOOKUP(D6,'換算レート表(レートチェック用)'!$B$9:$E$26,3,TRUE),IF(J6='換算レート表(レートチェック用)'!$E$8,VLOOKUP(D6,'換算レート表(レートチェック用)'!$B$9:$E$26,4,TRUE),IF(OR(J6="JPY",J6="円"),1,0)))))</f>
        <v>130.72999999999999</v>
      </c>
      <c r="L6" s="265">
        <f>ROUNDDOWN(I6*K6,0)</f>
        <v>104</v>
      </c>
      <c r="N6" s="274" t="str">
        <f>IF(D6="","",IF(AND($O$3&lt;=D6,$O$4&gt;=D6),"○","×"))</f>
        <v>○</v>
      </c>
      <c r="O6" s="257"/>
      <c r="P6" s="268">
        <f>IF(F6="","",IF(G6='換算レート表(レートチェック用)'!$C$8,VLOOKUP(D6,'換算レート表(レートチェック用)'!$B$9:$E$26,2,TRUE),IF(G6='換算レート表(レートチェック用)'!$D$8,VLOOKUP(D6,'換算レート表(レートチェック用)'!$B$9:$E$26,3,TRUE),IF(G6='換算レート表(レートチェック用)'!$E$8,VLOOKUP(D6,'換算レート表(レートチェック用)'!$B$9:$E$26,4,TRUE),IF(OR(G6="JPY",G6="円"),1,0)))))</f>
        <v>620.91999999999996</v>
      </c>
      <c r="Q6" s="269" t="str">
        <f>IF(F6="","",IF(H6=P6,"〇","×"))</f>
        <v>〇</v>
      </c>
      <c r="R6" s="270">
        <f>IF(I6="","",ROUNDDOWN(F6/P6,2))</f>
        <v>0.8</v>
      </c>
      <c r="S6" s="268">
        <f>IF(I6="","",IF(J6='換算レート表(レートチェック用)'!$C$8,VLOOKUP(D6,'換算レート表(レートチェック用)'!$B$9:$E$26,2,TRUE),IF(J6='換算レート表(レートチェック用)'!$D$8,VLOOKUP(D6,'換算レート表(レートチェック用)'!$B$9:$E$26,3,TRUE),IF(J6='換算レート表(レートチェック用)'!$E$8,VLOOKUP(D6,'換算レート表(レートチェック用)'!$B$9:$E$26,4,TRUE),IF(OR(J6="JPY",J6="円"),1,0)))))</f>
        <v>130.72999999999999</v>
      </c>
      <c r="T6" s="269" t="str">
        <f>IF(I6="","",IF(K6=S6,"〇","×"))</f>
        <v>〇</v>
      </c>
      <c r="U6" s="271">
        <f>IF(F6="","",IF(I6="",ROUNDDOWN(F6*P6,0),ROUNDDOWN(R6*S6,0)))</f>
        <v>104</v>
      </c>
      <c r="V6" s="272">
        <f>IF(F6="","",L6-U6)</f>
        <v>0</v>
      </c>
      <c r="W6" s="258"/>
    </row>
    <row r="7" spans="1:23" ht="18" customHeight="1" x14ac:dyDescent="0.2">
      <c r="A7" s="139" t="s">
        <v>76</v>
      </c>
      <c r="B7" s="145">
        <v>2</v>
      </c>
      <c r="C7" s="146"/>
      <c r="D7" s="147"/>
      <c r="E7" s="187"/>
      <c r="F7" s="149"/>
      <c r="G7" s="255"/>
      <c r="H7" s="268" t="str">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
      </c>
      <c r="I7" s="253"/>
      <c r="J7" s="253"/>
      <c r="K7" s="280" t="str">
        <f>IF(I7="","",IF(J7='換算レート表(レートチェック用)'!$C$8,VLOOKUP(D7,'換算レート表(レートチェック用)'!$B$9:$E$26,2,TRUE),IF(J7='換算レート表(レートチェック用)'!$D$8,VLOOKUP(D7,'換算レート表(レートチェック用)'!$B$9:$E$26,3,TRUE),IF(J7='換算レート表(レートチェック用)'!$E$8,VLOOKUP(D7,'換算レート表(レートチェック用)'!$B$9:$E$26,4,TRUE),IF(OR(J7="JPY",J7="円"),1,0)))))</f>
        <v/>
      </c>
      <c r="L7" s="151"/>
      <c r="N7" s="274" t="str">
        <f t="shared" ref="N7:N25" si="0">IF(D7="","",IF(AND($O$3&lt;=D7,$O$4&gt;=D7),"○","×"))</f>
        <v/>
      </c>
      <c r="O7" s="257"/>
      <c r="P7" s="268" t="str">
        <f>IF(F7="","",IF(G7='換算レート表(レートチェック用)'!$C$8,VLOOKUP(D7,'換算レート表(レートチェック用)'!$B$9:$E$26,2,TRUE),IF(G7='換算レート表(レートチェック用)'!$D$8,VLOOKUP(D7,'換算レート表(レートチェック用)'!$B$9:$E$26,3,TRUE),IF(G7='換算レート表(レートチェック用)'!$E$8,VLOOKUP(D7,'換算レート表(レートチェック用)'!$B$9:$E$26,4,TRUE),IF(OR(G7="JPY",G7="円"),1,0)))))</f>
        <v/>
      </c>
      <c r="Q7" s="269" t="str">
        <f t="shared" ref="Q7:Q25" si="1">IF(F7="","",IF(H7=P7,"〇","×"))</f>
        <v/>
      </c>
      <c r="R7" s="270" t="str">
        <f t="shared" ref="R7:R25" si="2">IF(I7="","",ROUNDDOWN(F7/P7,2))</f>
        <v/>
      </c>
      <c r="S7" s="268" t="str">
        <f>IF(I7="","",IF(J7='換算レート表(レートチェック用)'!$C$8,VLOOKUP(D7,'換算レート表(レートチェック用)'!$B$9:$E$26,2,TRUE),IF(J7='換算レート表(レートチェック用)'!$D$8,VLOOKUP(D7,'換算レート表(レートチェック用)'!$B$9:$E$26,3,TRUE),IF(J7='換算レート表(レートチェック用)'!$E$8,VLOOKUP(D7,'換算レート表(レートチェック用)'!$B$9:$E$26,4,TRUE),IF(OR(J7="JPY",J7="円"),1,0)))))</f>
        <v/>
      </c>
      <c r="T7" s="269" t="str">
        <f t="shared" ref="T7:T25" si="3">IF(I7="","",IF(K7=S7,"〇","×"))</f>
        <v/>
      </c>
      <c r="U7" s="271" t="str">
        <f t="shared" ref="U7:U25" si="4">IF(F7="","",IF(I7="",ROUNDDOWN(F7*P7,0),ROUNDDOWN(R7*S7,0)))</f>
        <v/>
      </c>
      <c r="V7" s="272" t="str">
        <f t="shared" ref="V7:V24" si="5">IF(F7="","",L7-U7)</f>
        <v/>
      </c>
      <c r="W7" s="258"/>
    </row>
    <row r="8" spans="1:23" ht="18" customHeight="1" x14ac:dyDescent="0.2">
      <c r="A8" s="139" t="s">
        <v>76</v>
      </c>
      <c r="B8" s="145">
        <v>3</v>
      </c>
      <c r="C8" s="146"/>
      <c r="D8" s="147"/>
      <c r="E8" s="187"/>
      <c r="F8" s="149"/>
      <c r="G8" s="255"/>
      <c r="H8" s="268"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I8" s="253"/>
      <c r="J8" s="253"/>
      <c r="K8" s="280" t="str">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
      </c>
      <c r="L8" s="151"/>
      <c r="M8" s="138"/>
      <c r="N8" s="274" t="str">
        <f t="shared" si="0"/>
        <v/>
      </c>
      <c r="O8" s="257"/>
      <c r="P8" s="268" t="str">
        <f>IF(F8="","",IF(G8='換算レート表(レートチェック用)'!$C$8,VLOOKUP(D8,'換算レート表(レートチェック用)'!$B$9:$E$26,2,TRUE),IF(G8='換算レート表(レートチェック用)'!$D$8,VLOOKUP(D8,'換算レート表(レートチェック用)'!$B$9:$E$26,3,TRUE),IF(G8='換算レート表(レートチェック用)'!$E$8,VLOOKUP(D8,'換算レート表(レートチェック用)'!$B$9:$E$26,4,TRUE),IF(OR(G8="JPY",G8="円"),1,0)))))</f>
        <v/>
      </c>
      <c r="Q8" s="269" t="str">
        <f t="shared" si="1"/>
        <v/>
      </c>
      <c r="R8" s="270" t="str">
        <f t="shared" si="2"/>
        <v/>
      </c>
      <c r="S8" s="268" t="str">
        <f>IF(I8="","",IF(J8='換算レート表(レートチェック用)'!$C$8,VLOOKUP(D8,'換算レート表(レートチェック用)'!$B$9:$E$26,2,TRUE),IF(J8='換算レート表(レートチェック用)'!$D$8,VLOOKUP(D8,'換算レート表(レートチェック用)'!$B$9:$E$26,3,TRUE),IF(J8='換算レート表(レートチェック用)'!$E$8,VLOOKUP(D8,'換算レート表(レートチェック用)'!$B$9:$E$26,4,TRUE),IF(OR(J8="JPY",J8="円"),1,0)))))</f>
        <v/>
      </c>
      <c r="T8" s="269" t="str">
        <f t="shared" si="3"/>
        <v/>
      </c>
      <c r="U8" s="271" t="str">
        <f t="shared" si="4"/>
        <v/>
      </c>
      <c r="V8" s="272" t="str">
        <f t="shared" si="5"/>
        <v/>
      </c>
      <c r="W8" s="258"/>
    </row>
    <row r="9" spans="1:23" ht="18" customHeight="1" x14ac:dyDescent="0.2">
      <c r="A9" s="139" t="s">
        <v>76</v>
      </c>
      <c r="B9" s="145">
        <v>4</v>
      </c>
      <c r="C9" s="146"/>
      <c r="D9" s="147"/>
      <c r="E9" s="188"/>
      <c r="F9" s="149"/>
      <c r="G9" s="255"/>
      <c r="H9" s="268"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I9" s="253"/>
      <c r="J9" s="253"/>
      <c r="K9" s="280"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L9" s="151"/>
      <c r="M9" s="144"/>
      <c r="N9" s="274" t="str">
        <f t="shared" si="0"/>
        <v/>
      </c>
      <c r="O9" s="257"/>
      <c r="P9" s="268" t="str">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
      </c>
      <c r="Q9" s="269" t="str">
        <f t="shared" si="1"/>
        <v/>
      </c>
      <c r="R9" s="270" t="str">
        <f t="shared" si="2"/>
        <v/>
      </c>
      <c r="S9" s="268" t="str">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
      </c>
      <c r="T9" s="269" t="str">
        <f t="shared" si="3"/>
        <v/>
      </c>
      <c r="U9" s="271" t="str">
        <f t="shared" si="4"/>
        <v/>
      </c>
      <c r="V9" s="272" t="str">
        <f t="shared" si="5"/>
        <v/>
      </c>
      <c r="W9" s="258"/>
    </row>
    <row r="10" spans="1:23" ht="18" customHeight="1" x14ac:dyDescent="0.2">
      <c r="A10" s="139" t="s">
        <v>76</v>
      </c>
      <c r="B10" s="145">
        <v>5</v>
      </c>
      <c r="C10" s="146"/>
      <c r="D10" s="147"/>
      <c r="E10" s="187"/>
      <c r="F10" s="149"/>
      <c r="G10" s="255"/>
      <c r="H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253"/>
      <c r="J10" s="253"/>
      <c r="K10" s="280"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L10" s="151"/>
      <c r="M10" s="144"/>
      <c r="N10" s="274" t="str">
        <f t="shared" si="0"/>
        <v/>
      </c>
      <c r="O10" s="257"/>
      <c r="P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Q10" s="269" t="str">
        <f t="shared" si="1"/>
        <v/>
      </c>
      <c r="R10" s="270" t="str">
        <f t="shared" si="2"/>
        <v/>
      </c>
      <c r="S10" s="268"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T10" s="269" t="str">
        <f t="shared" si="3"/>
        <v/>
      </c>
      <c r="U10" s="271" t="str">
        <f t="shared" si="4"/>
        <v/>
      </c>
      <c r="V10" s="272" t="str">
        <f t="shared" si="5"/>
        <v/>
      </c>
      <c r="W10" s="258"/>
    </row>
    <row r="11" spans="1:23" ht="18" customHeight="1" x14ac:dyDescent="0.2">
      <c r="A11" s="139" t="s">
        <v>76</v>
      </c>
      <c r="B11" s="145">
        <v>6</v>
      </c>
      <c r="C11" s="146"/>
      <c r="D11" s="147"/>
      <c r="E11" s="187"/>
      <c r="F11" s="149"/>
      <c r="G11" s="255"/>
      <c r="H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253"/>
      <c r="J11" s="253"/>
      <c r="K11" s="280"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L11" s="151"/>
      <c r="M11" s="144"/>
      <c r="N11" s="274" t="str">
        <f t="shared" si="0"/>
        <v/>
      </c>
      <c r="O11" s="257"/>
      <c r="P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Q11" s="269" t="str">
        <f t="shared" si="1"/>
        <v/>
      </c>
      <c r="R11" s="270" t="str">
        <f t="shared" si="2"/>
        <v/>
      </c>
      <c r="S11" s="268"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T11" s="269" t="str">
        <f t="shared" si="3"/>
        <v/>
      </c>
      <c r="U11" s="271" t="str">
        <f t="shared" si="4"/>
        <v/>
      </c>
      <c r="V11" s="272" t="str">
        <f t="shared" si="5"/>
        <v/>
      </c>
      <c r="W11" s="258"/>
    </row>
    <row r="12" spans="1:23" ht="18" customHeight="1" x14ac:dyDescent="0.2">
      <c r="A12" s="139" t="s">
        <v>76</v>
      </c>
      <c r="B12" s="145">
        <v>7</v>
      </c>
      <c r="C12" s="146"/>
      <c r="D12" s="147"/>
      <c r="E12" s="187"/>
      <c r="F12" s="149"/>
      <c r="G12" s="255"/>
      <c r="H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253"/>
      <c r="J12" s="253"/>
      <c r="K12" s="280"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L12" s="151"/>
      <c r="M12" s="144"/>
      <c r="N12" s="274" t="str">
        <f t="shared" si="0"/>
        <v/>
      </c>
      <c r="O12" s="257"/>
      <c r="P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Q12" s="269" t="str">
        <f t="shared" si="1"/>
        <v/>
      </c>
      <c r="R12" s="270" t="str">
        <f t="shared" si="2"/>
        <v/>
      </c>
      <c r="S12" s="268"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T12" s="269" t="str">
        <f t="shared" si="3"/>
        <v/>
      </c>
      <c r="U12" s="271" t="str">
        <f t="shared" si="4"/>
        <v/>
      </c>
      <c r="V12" s="272" t="str">
        <f t="shared" si="5"/>
        <v/>
      </c>
      <c r="W12" s="258"/>
    </row>
    <row r="13" spans="1:23" ht="18" customHeight="1" x14ac:dyDescent="0.2">
      <c r="A13" s="139" t="s">
        <v>76</v>
      </c>
      <c r="B13" s="145">
        <v>8</v>
      </c>
      <c r="C13" s="146"/>
      <c r="D13" s="147"/>
      <c r="E13" s="187"/>
      <c r="F13" s="149"/>
      <c r="G13" s="255"/>
      <c r="H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253"/>
      <c r="J13" s="253"/>
      <c r="K13" s="280"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L13" s="151"/>
      <c r="M13" s="144"/>
      <c r="N13" s="274" t="str">
        <f t="shared" si="0"/>
        <v/>
      </c>
      <c r="O13" s="257"/>
      <c r="P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Q13" s="269" t="str">
        <f t="shared" si="1"/>
        <v/>
      </c>
      <c r="R13" s="270" t="str">
        <f t="shared" si="2"/>
        <v/>
      </c>
      <c r="S13" s="268"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T13" s="269" t="str">
        <f t="shared" si="3"/>
        <v/>
      </c>
      <c r="U13" s="271" t="str">
        <f t="shared" si="4"/>
        <v/>
      </c>
      <c r="V13" s="272" t="str">
        <f t="shared" si="5"/>
        <v/>
      </c>
      <c r="W13" s="258"/>
    </row>
    <row r="14" spans="1:23" ht="18" customHeight="1" x14ac:dyDescent="0.2">
      <c r="A14" s="139" t="s">
        <v>76</v>
      </c>
      <c r="B14" s="145">
        <v>9</v>
      </c>
      <c r="C14" s="146"/>
      <c r="D14" s="147"/>
      <c r="E14" s="187"/>
      <c r="F14" s="149"/>
      <c r="G14" s="255"/>
      <c r="H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253"/>
      <c r="J14" s="253"/>
      <c r="K14" s="280"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L14" s="151"/>
      <c r="N14" s="274" t="str">
        <f t="shared" si="0"/>
        <v/>
      </c>
      <c r="O14" s="257"/>
      <c r="P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Q14" s="269" t="str">
        <f t="shared" si="1"/>
        <v/>
      </c>
      <c r="R14" s="270" t="str">
        <f t="shared" si="2"/>
        <v/>
      </c>
      <c r="S14" s="268"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T14" s="269" t="str">
        <f t="shared" si="3"/>
        <v/>
      </c>
      <c r="U14" s="271" t="str">
        <f t="shared" si="4"/>
        <v/>
      </c>
      <c r="V14" s="272" t="str">
        <f t="shared" si="5"/>
        <v/>
      </c>
      <c r="W14" s="258"/>
    </row>
    <row r="15" spans="1:23" ht="18" customHeight="1" x14ac:dyDescent="0.2">
      <c r="A15" s="139" t="s">
        <v>76</v>
      </c>
      <c r="B15" s="145">
        <v>10</v>
      </c>
      <c r="C15" s="146"/>
      <c r="D15" s="147"/>
      <c r="E15" s="187"/>
      <c r="F15" s="149"/>
      <c r="G15" s="255"/>
      <c r="H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253"/>
      <c r="J15" s="253"/>
      <c r="K15" s="280"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L15" s="151"/>
      <c r="N15" s="274" t="str">
        <f t="shared" si="0"/>
        <v/>
      </c>
      <c r="O15" s="257"/>
      <c r="P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Q15" s="269" t="str">
        <f t="shared" si="1"/>
        <v/>
      </c>
      <c r="R15" s="270" t="str">
        <f t="shared" si="2"/>
        <v/>
      </c>
      <c r="S15" s="268"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T15" s="269" t="str">
        <f t="shared" si="3"/>
        <v/>
      </c>
      <c r="U15" s="271" t="str">
        <f t="shared" si="4"/>
        <v/>
      </c>
      <c r="V15" s="272" t="str">
        <f t="shared" si="5"/>
        <v/>
      </c>
      <c r="W15" s="258"/>
    </row>
    <row r="16" spans="1:23" ht="18" customHeight="1" x14ac:dyDescent="0.2">
      <c r="A16" s="139" t="s">
        <v>76</v>
      </c>
      <c r="B16" s="145">
        <v>11</v>
      </c>
      <c r="C16" s="146"/>
      <c r="D16" s="147"/>
      <c r="E16" s="187"/>
      <c r="F16" s="149"/>
      <c r="G16" s="255"/>
      <c r="H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253"/>
      <c r="J16" s="253"/>
      <c r="K16" s="280"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L16" s="151"/>
      <c r="N16" s="274" t="str">
        <f t="shared" si="0"/>
        <v/>
      </c>
      <c r="O16" s="257"/>
      <c r="P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Q16" s="269" t="str">
        <f t="shared" si="1"/>
        <v/>
      </c>
      <c r="R16" s="270" t="str">
        <f t="shared" si="2"/>
        <v/>
      </c>
      <c r="S16" s="268"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T16" s="269" t="str">
        <f t="shared" si="3"/>
        <v/>
      </c>
      <c r="U16" s="271" t="str">
        <f t="shared" si="4"/>
        <v/>
      </c>
      <c r="V16" s="272" t="str">
        <f t="shared" si="5"/>
        <v/>
      </c>
      <c r="W16" s="258"/>
    </row>
    <row r="17" spans="1:23" ht="18" customHeight="1" x14ac:dyDescent="0.2">
      <c r="A17" s="139" t="s">
        <v>76</v>
      </c>
      <c r="B17" s="145">
        <v>12</v>
      </c>
      <c r="C17" s="146"/>
      <c r="D17" s="147"/>
      <c r="E17" s="187"/>
      <c r="F17" s="149"/>
      <c r="G17" s="255"/>
      <c r="H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253"/>
      <c r="J17" s="253"/>
      <c r="K17" s="280"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L17" s="151"/>
      <c r="N17" s="274" t="str">
        <f t="shared" si="0"/>
        <v/>
      </c>
      <c r="O17" s="257"/>
      <c r="P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Q17" s="269" t="str">
        <f t="shared" si="1"/>
        <v/>
      </c>
      <c r="R17" s="270" t="str">
        <f t="shared" si="2"/>
        <v/>
      </c>
      <c r="S17" s="268"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T17" s="269" t="str">
        <f t="shared" si="3"/>
        <v/>
      </c>
      <c r="U17" s="271" t="str">
        <f t="shared" si="4"/>
        <v/>
      </c>
      <c r="V17" s="272" t="str">
        <f t="shared" si="5"/>
        <v/>
      </c>
      <c r="W17" s="258"/>
    </row>
    <row r="18" spans="1:23" ht="18" customHeight="1" x14ac:dyDescent="0.2">
      <c r="A18" s="139" t="s">
        <v>76</v>
      </c>
      <c r="B18" s="145">
        <v>13</v>
      </c>
      <c r="C18" s="146"/>
      <c r="D18" s="147"/>
      <c r="E18" s="187"/>
      <c r="F18" s="149"/>
      <c r="G18" s="255"/>
      <c r="H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253"/>
      <c r="J18" s="253"/>
      <c r="K18" s="280"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L18" s="151"/>
      <c r="N18" s="274" t="str">
        <f t="shared" si="0"/>
        <v/>
      </c>
      <c r="O18" s="257"/>
      <c r="P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Q18" s="269" t="str">
        <f t="shared" si="1"/>
        <v/>
      </c>
      <c r="R18" s="270" t="str">
        <f t="shared" si="2"/>
        <v/>
      </c>
      <c r="S18" s="268"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T18" s="269" t="str">
        <f t="shared" si="3"/>
        <v/>
      </c>
      <c r="U18" s="271" t="str">
        <f t="shared" si="4"/>
        <v/>
      </c>
      <c r="V18" s="272" t="str">
        <f t="shared" si="5"/>
        <v/>
      </c>
      <c r="W18" s="258"/>
    </row>
    <row r="19" spans="1:23" ht="18" customHeight="1" x14ac:dyDescent="0.2">
      <c r="A19" s="139" t="s">
        <v>76</v>
      </c>
      <c r="B19" s="145">
        <v>14</v>
      </c>
      <c r="C19" s="146"/>
      <c r="D19" s="147"/>
      <c r="E19" s="187"/>
      <c r="F19" s="149"/>
      <c r="G19" s="255"/>
      <c r="H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53"/>
      <c r="J19" s="253"/>
      <c r="K19" s="280"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L19" s="151"/>
      <c r="N19" s="274" t="str">
        <f t="shared" si="0"/>
        <v/>
      </c>
      <c r="O19" s="257"/>
      <c r="P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Q19" s="269" t="str">
        <f t="shared" si="1"/>
        <v/>
      </c>
      <c r="R19" s="270" t="str">
        <f t="shared" si="2"/>
        <v/>
      </c>
      <c r="S19" s="268"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T19" s="269" t="str">
        <f t="shared" si="3"/>
        <v/>
      </c>
      <c r="U19" s="271" t="str">
        <f t="shared" si="4"/>
        <v/>
      </c>
      <c r="V19" s="272" t="str">
        <f t="shared" si="5"/>
        <v/>
      </c>
      <c r="W19" s="258"/>
    </row>
    <row r="20" spans="1:23" ht="18" customHeight="1" x14ac:dyDescent="0.2">
      <c r="A20" s="139" t="s">
        <v>76</v>
      </c>
      <c r="B20" s="145">
        <v>15</v>
      </c>
      <c r="C20" s="146"/>
      <c r="D20" s="147"/>
      <c r="E20" s="187"/>
      <c r="F20" s="149"/>
      <c r="G20" s="255"/>
      <c r="H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53"/>
      <c r="J20" s="253"/>
      <c r="K20" s="280"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L20" s="151"/>
      <c r="N20" s="274" t="str">
        <f t="shared" si="0"/>
        <v/>
      </c>
      <c r="O20" s="257"/>
      <c r="P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Q20" s="269" t="str">
        <f t="shared" si="1"/>
        <v/>
      </c>
      <c r="R20" s="270" t="str">
        <f t="shared" si="2"/>
        <v/>
      </c>
      <c r="S20" s="268"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T20" s="269" t="str">
        <f t="shared" si="3"/>
        <v/>
      </c>
      <c r="U20" s="271" t="str">
        <f t="shared" si="4"/>
        <v/>
      </c>
      <c r="V20" s="272" t="str">
        <f t="shared" si="5"/>
        <v/>
      </c>
      <c r="W20" s="258"/>
    </row>
    <row r="21" spans="1:23" ht="18" customHeight="1" x14ac:dyDescent="0.2">
      <c r="A21" s="139" t="s">
        <v>76</v>
      </c>
      <c r="B21" s="145">
        <v>16</v>
      </c>
      <c r="C21" s="146"/>
      <c r="D21" s="147"/>
      <c r="E21" s="187"/>
      <c r="F21" s="149"/>
      <c r="G21" s="255"/>
      <c r="H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53"/>
      <c r="J21" s="253"/>
      <c r="K21" s="280"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L21" s="151"/>
      <c r="N21" s="274" t="str">
        <f t="shared" si="0"/>
        <v/>
      </c>
      <c r="O21" s="257"/>
      <c r="P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Q21" s="269" t="str">
        <f t="shared" si="1"/>
        <v/>
      </c>
      <c r="R21" s="270" t="str">
        <f t="shared" si="2"/>
        <v/>
      </c>
      <c r="S21" s="268"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T21" s="269" t="str">
        <f t="shared" si="3"/>
        <v/>
      </c>
      <c r="U21" s="271" t="str">
        <f t="shared" si="4"/>
        <v/>
      </c>
      <c r="V21" s="272" t="str">
        <f t="shared" si="5"/>
        <v/>
      </c>
      <c r="W21" s="258"/>
    </row>
    <row r="22" spans="1:23" ht="18" customHeight="1" x14ac:dyDescent="0.2">
      <c r="A22" s="139" t="s">
        <v>76</v>
      </c>
      <c r="B22" s="145">
        <v>17</v>
      </c>
      <c r="C22" s="146"/>
      <c r="D22" s="147"/>
      <c r="E22" s="187"/>
      <c r="F22" s="149"/>
      <c r="G22" s="255"/>
      <c r="H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253"/>
      <c r="J22" s="253"/>
      <c r="K22" s="280"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L22" s="151"/>
      <c r="N22" s="274" t="str">
        <f t="shared" si="0"/>
        <v/>
      </c>
      <c r="O22" s="257"/>
      <c r="P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Q22" s="269" t="str">
        <f t="shared" si="1"/>
        <v/>
      </c>
      <c r="R22" s="270" t="str">
        <f t="shared" si="2"/>
        <v/>
      </c>
      <c r="S22" s="268"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T22" s="269" t="str">
        <f t="shared" si="3"/>
        <v/>
      </c>
      <c r="U22" s="271" t="str">
        <f t="shared" si="4"/>
        <v/>
      </c>
      <c r="V22" s="272" t="str">
        <f t="shared" si="5"/>
        <v/>
      </c>
      <c r="W22" s="258"/>
    </row>
    <row r="23" spans="1:23" ht="18" customHeight="1" x14ac:dyDescent="0.2">
      <c r="A23" s="139" t="s">
        <v>76</v>
      </c>
      <c r="B23" s="145">
        <v>18</v>
      </c>
      <c r="C23" s="146"/>
      <c r="D23" s="147"/>
      <c r="E23" s="187"/>
      <c r="F23" s="149"/>
      <c r="G23" s="255"/>
      <c r="H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253"/>
      <c r="J23" s="253"/>
      <c r="K23" s="280"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L23" s="151"/>
      <c r="N23" s="274" t="str">
        <f t="shared" si="0"/>
        <v/>
      </c>
      <c r="O23" s="257"/>
      <c r="P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Q23" s="269" t="str">
        <f t="shared" si="1"/>
        <v/>
      </c>
      <c r="R23" s="270" t="str">
        <f t="shared" si="2"/>
        <v/>
      </c>
      <c r="S23" s="268"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T23" s="269" t="str">
        <f t="shared" si="3"/>
        <v/>
      </c>
      <c r="U23" s="271" t="str">
        <f t="shared" si="4"/>
        <v/>
      </c>
      <c r="V23" s="272" t="str">
        <f t="shared" si="5"/>
        <v/>
      </c>
      <c r="W23" s="258"/>
    </row>
    <row r="24" spans="1:23" ht="18" customHeight="1" x14ac:dyDescent="0.2">
      <c r="A24" s="139" t="s">
        <v>76</v>
      </c>
      <c r="B24" s="145">
        <v>19</v>
      </c>
      <c r="C24" s="146"/>
      <c r="D24" s="147"/>
      <c r="E24" s="187"/>
      <c r="F24" s="149"/>
      <c r="G24" s="255"/>
      <c r="H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253"/>
      <c r="J24" s="253"/>
      <c r="K24" s="280"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L24" s="151"/>
      <c r="N24" s="274" t="str">
        <f t="shared" si="0"/>
        <v/>
      </c>
      <c r="O24" s="257"/>
      <c r="P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Q24" s="269" t="str">
        <f t="shared" si="1"/>
        <v/>
      </c>
      <c r="R24" s="270" t="str">
        <f t="shared" si="2"/>
        <v/>
      </c>
      <c r="S24" s="268"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T24" s="269" t="str">
        <f t="shared" si="3"/>
        <v/>
      </c>
      <c r="U24" s="271" t="str">
        <f t="shared" si="4"/>
        <v/>
      </c>
      <c r="V24" s="272" t="str">
        <f t="shared" si="5"/>
        <v/>
      </c>
      <c r="W24" s="258"/>
    </row>
    <row r="25" spans="1:23" ht="18" customHeight="1" x14ac:dyDescent="0.2">
      <c r="A25" s="139" t="s">
        <v>76</v>
      </c>
      <c r="B25" s="145">
        <v>20</v>
      </c>
      <c r="C25" s="141"/>
      <c r="D25" s="233">
        <v>44953</v>
      </c>
      <c r="E25" s="142"/>
      <c r="F25" s="264">
        <v>500</v>
      </c>
      <c r="G25" s="267" t="s">
        <v>269</v>
      </c>
      <c r="H25" s="268">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620.91999999999996</v>
      </c>
      <c r="I25" s="254">
        <f>ROUNDDOWN(F25/H25,2)</f>
        <v>0.8</v>
      </c>
      <c r="J25" s="252" t="s">
        <v>256</v>
      </c>
      <c r="K25" s="280">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130.72999999999999</v>
      </c>
      <c r="L25" s="265">
        <f>ROUNDDOWN(I25*K25,0)</f>
        <v>104</v>
      </c>
      <c r="N25" s="274" t="str">
        <f t="shared" si="0"/>
        <v>○</v>
      </c>
      <c r="O25" s="257"/>
      <c r="P25" s="268">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620.91999999999996</v>
      </c>
      <c r="Q25" s="269" t="str">
        <f t="shared" si="1"/>
        <v>〇</v>
      </c>
      <c r="R25" s="270">
        <f t="shared" si="2"/>
        <v>0.8</v>
      </c>
      <c r="S25" s="268">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130.72999999999999</v>
      </c>
      <c r="T25" s="269" t="str">
        <f t="shared" si="3"/>
        <v>〇</v>
      </c>
      <c r="U25" s="271">
        <f t="shared" si="4"/>
        <v>104</v>
      </c>
      <c r="V25" s="272">
        <f>IF(F25="","",L25-U25)</f>
        <v>0</v>
      </c>
      <c r="W25" s="258"/>
    </row>
    <row r="26" spans="1:23" ht="18" customHeight="1" thickBot="1" x14ac:dyDescent="0.25">
      <c r="A26" s="336" t="s">
        <v>276</v>
      </c>
      <c r="B26" s="337"/>
      <c r="C26" s="337"/>
      <c r="D26" s="337"/>
      <c r="E26" s="337"/>
      <c r="F26" s="337"/>
      <c r="G26" s="337"/>
      <c r="H26" s="337"/>
      <c r="I26" s="337"/>
      <c r="J26" s="337"/>
      <c r="K26" s="337"/>
      <c r="L26" s="160">
        <f>SUM(L6:L25)</f>
        <v>208</v>
      </c>
      <c r="N26" s="127"/>
    </row>
    <row r="27" spans="1:23" ht="18" customHeight="1" thickTop="1" x14ac:dyDescent="0.2">
      <c r="C27" s="127"/>
      <c r="D27" s="127"/>
      <c r="E27" s="185"/>
      <c r="F27" s="154"/>
      <c r="G27" s="154"/>
      <c r="H27" s="154"/>
      <c r="I27" s="154"/>
      <c r="J27" s="154"/>
      <c r="K27" s="154"/>
      <c r="L27" s="154"/>
      <c r="N27" s="127"/>
    </row>
    <row r="28" spans="1:23" ht="18" customHeight="1" x14ac:dyDescent="0.2">
      <c r="A28" s="156" t="s">
        <v>45</v>
      </c>
      <c r="B28" s="176" t="s">
        <v>103</v>
      </c>
      <c r="C28" s="157"/>
      <c r="D28" s="157"/>
      <c r="E28" s="177"/>
      <c r="F28" s="158"/>
      <c r="G28" s="158"/>
      <c r="H28" s="158"/>
      <c r="I28" s="158"/>
      <c r="J28" s="158"/>
      <c r="K28" s="158"/>
      <c r="L28" s="159"/>
      <c r="N28" s="127"/>
    </row>
    <row r="29" spans="1:23" s="138" customFormat="1" ht="36" customHeight="1" x14ac:dyDescent="0.2">
      <c r="A29" s="134" t="s">
        <v>9</v>
      </c>
      <c r="B29" s="135" t="s">
        <v>0</v>
      </c>
      <c r="C29" s="135" t="s">
        <v>1</v>
      </c>
      <c r="D29" s="135" t="s">
        <v>5</v>
      </c>
      <c r="E29" s="135" t="s">
        <v>2</v>
      </c>
      <c r="F29" s="136" t="s">
        <v>19</v>
      </c>
      <c r="G29" s="135" t="s">
        <v>271</v>
      </c>
      <c r="H29" s="170" t="s">
        <v>258</v>
      </c>
      <c r="I29" s="136" t="s">
        <v>19</v>
      </c>
      <c r="J29" s="211" t="s">
        <v>257</v>
      </c>
      <c r="K29" s="279" t="s">
        <v>259</v>
      </c>
      <c r="L29" s="137" t="s">
        <v>46</v>
      </c>
      <c r="M29" s="128"/>
      <c r="N29" s="260" t="s">
        <v>249</v>
      </c>
      <c r="O29" s="278" t="s">
        <v>250</v>
      </c>
      <c r="P29" s="279" t="s">
        <v>258</v>
      </c>
      <c r="Q29" s="259" t="s">
        <v>260</v>
      </c>
      <c r="R29" s="259" t="s">
        <v>262</v>
      </c>
      <c r="S29" s="259" t="s">
        <v>259</v>
      </c>
      <c r="T29" s="259" t="s">
        <v>260</v>
      </c>
      <c r="U29" s="259" t="s">
        <v>263</v>
      </c>
      <c r="V29" s="259" t="s">
        <v>264</v>
      </c>
      <c r="W29" s="261" t="s">
        <v>250</v>
      </c>
    </row>
    <row r="30" spans="1:23" ht="18" customHeight="1" x14ac:dyDescent="0.2">
      <c r="A30" s="139" t="s">
        <v>76</v>
      </c>
      <c r="B30" s="140">
        <v>1</v>
      </c>
      <c r="C30" s="141"/>
      <c r="D30" s="233">
        <v>44953</v>
      </c>
      <c r="E30" s="142"/>
      <c r="F30" s="264">
        <v>500</v>
      </c>
      <c r="G30" s="267" t="s">
        <v>269</v>
      </c>
      <c r="H30" s="316">
        <f>IF(F30="","",IF(G30='換算レート表(レートチェック用)'!$C$8,VLOOKUP(D30,'換算レート表(レートチェック用)'!$B$9:$E$26,2,TRUE),IF(G30='換算レート表(レートチェック用)'!$D$8,VLOOKUP(D30,'換算レート表(レートチェック用)'!$B$9:$E$26,3,TRUE),IF(G30='換算レート表(レートチェック用)'!$E$8,VLOOKUP(D30,'換算レート表(レートチェック用)'!$B$9:$E$26,4,TRUE),IF(OR(G30="JPY",G30="円"),1,0)))))</f>
        <v>620.91999999999996</v>
      </c>
      <c r="I30" s="254">
        <f>ROUNDDOWN(F30/H30,2)</f>
        <v>0.8</v>
      </c>
      <c r="J30" s="252" t="s">
        <v>256</v>
      </c>
      <c r="K30" s="280">
        <f>IF(I30="","",IF(J30='換算レート表(レートチェック用)'!$C$8,VLOOKUP(D30,'換算レート表(レートチェック用)'!$B$9:$E$26,2,TRUE),IF(J30='換算レート表(レートチェック用)'!$D$8,VLOOKUP(D30,'換算レート表(レートチェック用)'!$B$9:$E$26,3,TRUE),IF(J30='換算レート表(レートチェック用)'!$E$8,VLOOKUP(D30,'換算レート表(レートチェック用)'!$B$9:$E$26,4,TRUE),IF(OR(J30="JPY",J30="円"),1,0)))))</f>
        <v>130.72999999999999</v>
      </c>
      <c r="L30" s="265">
        <f>ROUNDDOWN(I30*K30,0)</f>
        <v>104</v>
      </c>
      <c r="N30" s="274" t="str">
        <f t="shared" ref="N30:N49" si="6">IF(D30="","",IF(AND($O$3&lt;=D30,$O$4&gt;=D30),"○","×"))</f>
        <v>○</v>
      </c>
      <c r="O30" s="257"/>
      <c r="P30" s="268">
        <f>IF(F30="","",IF(G30='換算レート表(レートチェック用)'!$C$8,VLOOKUP(D30,'換算レート表(レートチェック用)'!$B$9:$E$26,2,TRUE),IF(G30='換算レート表(レートチェック用)'!$D$8,VLOOKUP(D30,'換算レート表(レートチェック用)'!$B$9:$E$26,3,TRUE),IF(G30='換算レート表(レートチェック用)'!$E$8,VLOOKUP(D30,'換算レート表(レートチェック用)'!$B$9:$E$26,4,TRUE),IF(OR(G30="JPY",G30="円"),1,0)))))</f>
        <v>620.91999999999996</v>
      </c>
      <c r="Q30" s="269" t="str">
        <f t="shared" ref="Q30:Q49" si="7">IF(F30="","",IF(H30=P30,"〇","×"))</f>
        <v>〇</v>
      </c>
      <c r="R30" s="270">
        <f t="shared" ref="R30:R49" si="8">IF(I30="","",ROUNDDOWN(F30/P30,2))</f>
        <v>0.8</v>
      </c>
      <c r="S30" s="268">
        <f>IF(I30="","",IF(J30='換算レート表(レートチェック用)'!$C$8,VLOOKUP(D30,'換算レート表(レートチェック用)'!$B$9:$E$26,2,TRUE),IF(J30='換算レート表(レートチェック用)'!$D$8,VLOOKUP(D30,'換算レート表(レートチェック用)'!$B$9:$E$26,3,TRUE),IF(J30='換算レート表(レートチェック用)'!$E$8,VLOOKUP(D30,'換算レート表(レートチェック用)'!$B$9:$E$26,4,TRUE),IF(OR(J30="JPY",J30="円"),1,0)))))</f>
        <v>130.72999999999999</v>
      </c>
      <c r="T30" s="269" t="str">
        <f t="shared" ref="T30:T49" si="9">IF(I30="","",IF(K30=S30,"〇","×"))</f>
        <v>〇</v>
      </c>
      <c r="U30" s="271">
        <f t="shared" ref="U30:U49" si="10">IF(F30="","",IF(I30="",ROUNDDOWN(F30*P30,0),ROUNDDOWN(R30*S30,0)))</f>
        <v>104</v>
      </c>
      <c r="V30" s="272">
        <f t="shared" ref="V30:V49" si="11">IF(F30="","",L30-U30)</f>
        <v>0</v>
      </c>
      <c r="W30" s="258"/>
    </row>
    <row r="31" spans="1:23" ht="18" customHeight="1" x14ac:dyDescent="0.2">
      <c r="A31" s="139" t="s">
        <v>76</v>
      </c>
      <c r="B31" s="145">
        <v>2</v>
      </c>
      <c r="C31" s="146"/>
      <c r="D31" s="147"/>
      <c r="E31" s="187"/>
      <c r="F31" s="149"/>
      <c r="G31" s="255"/>
      <c r="H31" s="268" t="str">
        <f>IF(F31="","",IF(G31='換算レート表(レートチェック用)'!$C$8,VLOOKUP(D31,'換算レート表(レートチェック用)'!$B$9:$E$26,2,TRUE),IF(G31='換算レート表(レートチェック用)'!$D$8,VLOOKUP(D31,'換算レート表(レートチェック用)'!$B$9:$E$26,3,TRUE),IF(G31='換算レート表(レートチェック用)'!$E$8,VLOOKUP(D31,'換算レート表(レートチェック用)'!$B$9:$E$26,4,TRUE),IF(OR(G31="JPY",G31="円"),1,0)))))</f>
        <v/>
      </c>
      <c r="I31" s="253"/>
      <c r="J31" s="253"/>
      <c r="K31" s="280" t="str">
        <f>IF(I31="","",IF(J31='換算レート表(レートチェック用)'!$C$8,VLOOKUP(D31,'換算レート表(レートチェック用)'!$B$9:$E$26,2,TRUE),IF(J31='換算レート表(レートチェック用)'!$D$8,VLOOKUP(D31,'換算レート表(レートチェック用)'!$B$9:$E$26,3,TRUE),IF(J31='換算レート表(レートチェック用)'!$E$8,VLOOKUP(D31,'換算レート表(レートチェック用)'!$B$9:$E$26,4,TRUE),IF(OR(J31="JPY",J31="円"),1,0)))))</f>
        <v/>
      </c>
      <c r="L31" s="151"/>
      <c r="N31" s="274" t="str">
        <f t="shared" si="6"/>
        <v/>
      </c>
      <c r="O31" s="257"/>
      <c r="P31" s="268" t="str">
        <f>IF(F31="","",IF(G31='換算レート表(レートチェック用)'!$C$8,VLOOKUP(D31,'換算レート表(レートチェック用)'!$B$9:$E$26,2,TRUE),IF(G31='換算レート表(レートチェック用)'!$D$8,VLOOKUP(D31,'換算レート表(レートチェック用)'!$B$9:$E$26,3,TRUE),IF(G31='換算レート表(レートチェック用)'!$E$8,VLOOKUP(D31,'換算レート表(レートチェック用)'!$B$9:$E$26,4,TRUE),IF(OR(G31="JPY",G31="円"),1,0)))))</f>
        <v/>
      </c>
      <c r="Q31" s="269" t="str">
        <f t="shared" si="7"/>
        <v/>
      </c>
      <c r="R31" s="270" t="str">
        <f t="shared" si="8"/>
        <v/>
      </c>
      <c r="S31" s="268" t="str">
        <f>IF(I31="","",IF(J31='換算レート表(レートチェック用)'!$C$8,VLOOKUP(D31,'換算レート表(レートチェック用)'!$B$9:$E$26,2,TRUE),IF(J31='換算レート表(レートチェック用)'!$D$8,VLOOKUP(D31,'換算レート表(レートチェック用)'!$B$9:$E$26,3,TRUE),IF(J31='換算レート表(レートチェック用)'!$E$8,VLOOKUP(D31,'換算レート表(レートチェック用)'!$B$9:$E$26,4,TRUE),IF(OR(J31="JPY",J31="円"),1,0)))))</f>
        <v/>
      </c>
      <c r="T31" s="269" t="str">
        <f t="shared" si="9"/>
        <v/>
      </c>
      <c r="U31" s="271" t="str">
        <f t="shared" si="10"/>
        <v/>
      </c>
      <c r="V31" s="272" t="str">
        <f>IF(F31="","",L31-U31)</f>
        <v/>
      </c>
      <c r="W31" s="258"/>
    </row>
    <row r="32" spans="1:23" ht="18" customHeight="1" x14ac:dyDescent="0.2">
      <c r="A32" s="139" t="s">
        <v>76</v>
      </c>
      <c r="B32" s="145">
        <v>3</v>
      </c>
      <c r="C32" s="146"/>
      <c r="D32" s="147"/>
      <c r="E32" s="187"/>
      <c r="F32" s="149"/>
      <c r="G32" s="255"/>
      <c r="H32" s="268" t="str">
        <f>IF(F32="","",IF(G32='換算レート表(レートチェック用)'!$C$8,VLOOKUP(D32,'換算レート表(レートチェック用)'!$B$9:$E$26,2,TRUE),IF(G32='換算レート表(レートチェック用)'!$D$8,VLOOKUP(D32,'換算レート表(レートチェック用)'!$B$9:$E$26,3,TRUE),IF(G32='換算レート表(レートチェック用)'!$E$8,VLOOKUP(D32,'換算レート表(レートチェック用)'!$B$9:$E$26,4,TRUE),IF(OR(G32="JPY",G32="円"),1,0)))))</f>
        <v/>
      </c>
      <c r="I32" s="253"/>
      <c r="J32" s="253"/>
      <c r="K32" s="280" t="str">
        <f>IF(I32="","",IF(J32='換算レート表(レートチェック用)'!$C$8,VLOOKUP(D32,'換算レート表(レートチェック用)'!$B$9:$E$26,2,TRUE),IF(J32='換算レート表(レートチェック用)'!$D$8,VLOOKUP(D32,'換算レート表(レートチェック用)'!$B$9:$E$26,3,TRUE),IF(J32='換算レート表(レートチェック用)'!$E$8,VLOOKUP(D32,'換算レート表(レートチェック用)'!$B$9:$E$26,4,TRUE),IF(OR(J32="JPY",J32="円"),1,0)))))</f>
        <v/>
      </c>
      <c r="L32" s="151"/>
      <c r="M32" s="138"/>
      <c r="N32" s="274" t="str">
        <f t="shared" si="6"/>
        <v/>
      </c>
      <c r="O32" s="257"/>
      <c r="P32" s="268" t="str">
        <f>IF(F32="","",IF(G32='換算レート表(レートチェック用)'!$C$8,VLOOKUP(D32,'換算レート表(レートチェック用)'!$B$9:$E$26,2,TRUE),IF(G32='換算レート表(レートチェック用)'!$D$8,VLOOKUP(D32,'換算レート表(レートチェック用)'!$B$9:$E$26,3,TRUE),IF(G32='換算レート表(レートチェック用)'!$E$8,VLOOKUP(D32,'換算レート表(レートチェック用)'!$B$9:$E$26,4,TRUE),IF(OR(G32="JPY",G32="円"),1,0)))))</f>
        <v/>
      </c>
      <c r="Q32" s="269" t="str">
        <f t="shared" si="7"/>
        <v/>
      </c>
      <c r="R32" s="270" t="str">
        <f t="shared" si="8"/>
        <v/>
      </c>
      <c r="S32" s="268" t="str">
        <f>IF(I32="","",IF(J32='換算レート表(レートチェック用)'!$C$8,VLOOKUP(D32,'換算レート表(レートチェック用)'!$B$9:$E$26,2,TRUE),IF(J32='換算レート表(レートチェック用)'!$D$8,VLOOKUP(D32,'換算レート表(レートチェック用)'!$B$9:$E$26,3,TRUE),IF(J32='換算レート表(レートチェック用)'!$E$8,VLOOKUP(D32,'換算レート表(レートチェック用)'!$B$9:$E$26,4,TRUE),IF(OR(J32="JPY",J32="円"),1,0)))))</f>
        <v/>
      </c>
      <c r="T32" s="269" t="str">
        <f t="shared" si="9"/>
        <v/>
      </c>
      <c r="U32" s="271" t="str">
        <f t="shared" si="10"/>
        <v/>
      </c>
      <c r="V32" s="272" t="str">
        <f t="shared" si="11"/>
        <v/>
      </c>
      <c r="W32" s="258"/>
    </row>
    <row r="33" spans="1:23" ht="18" customHeight="1" x14ac:dyDescent="0.2">
      <c r="A33" s="139" t="s">
        <v>76</v>
      </c>
      <c r="B33" s="145">
        <v>4</v>
      </c>
      <c r="C33" s="146"/>
      <c r="D33" s="147"/>
      <c r="E33" s="188"/>
      <c r="F33" s="149"/>
      <c r="G33" s="255"/>
      <c r="H33" s="268" t="str">
        <f>IF(F33="","",IF(G33='換算レート表(レートチェック用)'!$C$8,VLOOKUP(D33,'換算レート表(レートチェック用)'!$B$9:$E$26,2,TRUE),IF(G33='換算レート表(レートチェック用)'!$D$8,VLOOKUP(D33,'換算レート表(レートチェック用)'!$B$9:$E$26,3,TRUE),IF(G33='換算レート表(レートチェック用)'!$E$8,VLOOKUP(D33,'換算レート表(レートチェック用)'!$B$9:$E$26,4,TRUE),IF(OR(G33="JPY",G33="円"),1,0)))))</f>
        <v/>
      </c>
      <c r="I33" s="253"/>
      <c r="J33" s="253"/>
      <c r="K33" s="280" t="str">
        <f>IF(I33="","",IF(J33='換算レート表(レートチェック用)'!$C$8,VLOOKUP(D33,'換算レート表(レートチェック用)'!$B$9:$E$26,2,TRUE),IF(J33='換算レート表(レートチェック用)'!$D$8,VLOOKUP(D33,'換算レート表(レートチェック用)'!$B$9:$E$26,3,TRUE),IF(J33='換算レート表(レートチェック用)'!$E$8,VLOOKUP(D33,'換算レート表(レートチェック用)'!$B$9:$E$26,4,TRUE),IF(OR(J33="JPY",J33="円"),1,0)))))</f>
        <v/>
      </c>
      <c r="L33" s="151"/>
      <c r="M33" s="144"/>
      <c r="N33" s="274" t="str">
        <f t="shared" si="6"/>
        <v/>
      </c>
      <c r="O33" s="257"/>
      <c r="P33" s="268" t="str">
        <f>IF(F33="","",IF(G33='換算レート表(レートチェック用)'!$C$8,VLOOKUP(D33,'換算レート表(レートチェック用)'!$B$9:$E$26,2,TRUE),IF(G33='換算レート表(レートチェック用)'!$D$8,VLOOKUP(D33,'換算レート表(レートチェック用)'!$B$9:$E$26,3,TRUE),IF(G33='換算レート表(レートチェック用)'!$E$8,VLOOKUP(D33,'換算レート表(レートチェック用)'!$B$9:$E$26,4,TRUE),IF(OR(G33="JPY",G33="円"),1,0)))))</f>
        <v/>
      </c>
      <c r="Q33" s="269" t="str">
        <f t="shared" si="7"/>
        <v/>
      </c>
      <c r="R33" s="270" t="str">
        <f t="shared" si="8"/>
        <v/>
      </c>
      <c r="S33" s="268" t="str">
        <f>IF(I33="","",IF(J33='換算レート表(レートチェック用)'!$C$8,VLOOKUP(D33,'換算レート表(レートチェック用)'!$B$9:$E$26,2,TRUE),IF(J33='換算レート表(レートチェック用)'!$D$8,VLOOKUP(D33,'換算レート表(レートチェック用)'!$B$9:$E$26,3,TRUE),IF(J33='換算レート表(レートチェック用)'!$E$8,VLOOKUP(D33,'換算レート表(レートチェック用)'!$B$9:$E$26,4,TRUE),IF(OR(J33="JPY",J33="円"),1,0)))))</f>
        <v/>
      </c>
      <c r="T33" s="269" t="str">
        <f t="shared" si="9"/>
        <v/>
      </c>
      <c r="U33" s="271" t="str">
        <f t="shared" si="10"/>
        <v/>
      </c>
      <c r="V33" s="272" t="str">
        <f t="shared" si="11"/>
        <v/>
      </c>
      <c r="W33" s="258"/>
    </row>
    <row r="34" spans="1:23" ht="18" customHeight="1" x14ac:dyDescent="0.2">
      <c r="A34" s="139" t="s">
        <v>76</v>
      </c>
      <c r="B34" s="145">
        <v>5</v>
      </c>
      <c r="C34" s="146"/>
      <c r="D34" s="147"/>
      <c r="E34" s="187"/>
      <c r="F34" s="149"/>
      <c r="G34" s="255"/>
      <c r="H34" s="268" t="str">
        <f>IF(F34="","",IF(G34='換算レート表(レートチェック用)'!$C$8,VLOOKUP(D34,'換算レート表(レートチェック用)'!$B$9:$E$26,2,TRUE),IF(G34='換算レート表(レートチェック用)'!$D$8,VLOOKUP(D34,'換算レート表(レートチェック用)'!$B$9:$E$26,3,TRUE),IF(G34='換算レート表(レートチェック用)'!$E$8,VLOOKUP(D34,'換算レート表(レートチェック用)'!$B$9:$E$26,4,TRUE),IF(OR(G34="JPY",G34="円"),1,0)))))</f>
        <v/>
      </c>
      <c r="I34" s="253"/>
      <c r="J34" s="253"/>
      <c r="K34" s="280" t="str">
        <f>IF(I34="","",IF(J34='換算レート表(レートチェック用)'!$C$8,VLOOKUP(D34,'換算レート表(レートチェック用)'!$B$9:$E$26,2,TRUE),IF(J34='換算レート表(レートチェック用)'!$D$8,VLOOKUP(D34,'換算レート表(レートチェック用)'!$B$9:$E$26,3,TRUE),IF(J34='換算レート表(レートチェック用)'!$E$8,VLOOKUP(D34,'換算レート表(レートチェック用)'!$B$9:$E$26,4,TRUE),IF(OR(J34="JPY",J34="円"),1,0)))))</f>
        <v/>
      </c>
      <c r="L34" s="151"/>
      <c r="M34" s="144"/>
      <c r="N34" s="274" t="str">
        <f t="shared" si="6"/>
        <v/>
      </c>
      <c r="O34" s="257"/>
      <c r="P34" s="268" t="str">
        <f>IF(F34="","",IF(G34='換算レート表(レートチェック用)'!$C$8,VLOOKUP(D34,'換算レート表(レートチェック用)'!$B$9:$E$26,2,TRUE),IF(G34='換算レート表(レートチェック用)'!$D$8,VLOOKUP(D34,'換算レート表(レートチェック用)'!$B$9:$E$26,3,TRUE),IF(G34='換算レート表(レートチェック用)'!$E$8,VLOOKUP(D34,'換算レート表(レートチェック用)'!$B$9:$E$26,4,TRUE),IF(OR(G34="JPY",G34="円"),1,0)))))</f>
        <v/>
      </c>
      <c r="Q34" s="269" t="str">
        <f t="shared" si="7"/>
        <v/>
      </c>
      <c r="R34" s="270" t="str">
        <f t="shared" si="8"/>
        <v/>
      </c>
      <c r="S34" s="268" t="str">
        <f>IF(I34="","",IF(J34='換算レート表(レートチェック用)'!$C$8,VLOOKUP(D34,'換算レート表(レートチェック用)'!$B$9:$E$26,2,TRUE),IF(J34='換算レート表(レートチェック用)'!$D$8,VLOOKUP(D34,'換算レート表(レートチェック用)'!$B$9:$E$26,3,TRUE),IF(J34='換算レート表(レートチェック用)'!$E$8,VLOOKUP(D34,'換算レート表(レートチェック用)'!$B$9:$E$26,4,TRUE),IF(OR(J34="JPY",J34="円"),1,0)))))</f>
        <v/>
      </c>
      <c r="T34" s="269" t="str">
        <f t="shared" si="9"/>
        <v/>
      </c>
      <c r="U34" s="271" t="str">
        <f t="shared" si="10"/>
        <v/>
      </c>
      <c r="V34" s="272" t="str">
        <f t="shared" si="11"/>
        <v/>
      </c>
      <c r="W34" s="258"/>
    </row>
    <row r="35" spans="1:23" ht="18" customHeight="1" x14ac:dyDescent="0.2">
      <c r="A35" s="139" t="s">
        <v>76</v>
      </c>
      <c r="B35" s="145">
        <v>6</v>
      </c>
      <c r="C35" s="146"/>
      <c r="D35" s="147"/>
      <c r="E35" s="187"/>
      <c r="F35" s="149"/>
      <c r="G35" s="255"/>
      <c r="H35" s="268" t="str">
        <f>IF(F35="","",IF(G35='換算レート表(レートチェック用)'!$C$8,VLOOKUP(D35,'換算レート表(レートチェック用)'!$B$9:$E$26,2,TRUE),IF(G35='換算レート表(レートチェック用)'!$D$8,VLOOKUP(D35,'換算レート表(レートチェック用)'!$B$9:$E$26,3,TRUE),IF(G35='換算レート表(レートチェック用)'!$E$8,VLOOKUP(D35,'換算レート表(レートチェック用)'!$B$9:$E$26,4,TRUE),IF(OR(G35="JPY",G35="円"),1,0)))))</f>
        <v/>
      </c>
      <c r="I35" s="253"/>
      <c r="J35" s="253"/>
      <c r="K35" s="280" t="str">
        <f>IF(I35="","",IF(J35='換算レート表(レートチェック用)'!$C$8,VLOOKUP(D35,'換算レート表(レートチェック用)'!$B$9:$E$26,2,TRUE),IF(J35='換算レート表(レートチェック用)'!$D$8,VLOOKUP(D35,'換算レート表(レートチェック用)'!$B$9:$E$26,3,TRUE),IF(J35='換算レート表(レートチェック用)'!$E$8,VLOOKUP(D35,'換算レート表(レートチェック用)'!$B$9:$E$26,4,TRUE),IF(OR(J35="JPY",J35="円"),1,0)))))</f>
        <v/>
      </c>
      <c r="L35" s="151"/>
      <c r="M35" s="144"/>
      <c r="N35" s="274" t="str">
        <f t="shared" si="6"/>
        <v/>
      </c>
      <c r="O35" s="257"/>
      <c r="P35" s="268" t="str">
        <f>IF(F35="","",IF(G35='換算レート表(レートチェック用)'!$C$8,VLOOKUP(D35,'換算レート表(レートチェック用)'!$B$9:$E$26,2,TRUE),IF(G35='換算レート表(レートチェック用)'!$D$8,VLOOKUP(D35,'換算レート表(レートチェック用)'!$B$9:$E$26,3,TRUE),IF(G35='換算レート表(レートチェック用)'!$E$8,VLOOKUP(D35,'換算レート表(レートチェック用)'!$B$9:$E$26,4,TRUE),IF(OR(G35="JPY",G35="円"),1,0)))))</f>
        <v/>
      </c>
      <c r="Q35" s="269" t="str">
        <f t="shared" si="7"/>
        <v/>
      </c>
      <c r="R35" s="270" t="str">
        <f t="shared" si="8"/>
        <v/>
      </c>
      <c r="S35" s="268" t="str">
        <f>IF(I35="","",IF(J35='換算レート表(レートチェック用)'!$C$8,VLOOKUP(D35,'換算レート表(レートチェック用)'!$B$9:$E$26,2,TRUE),IF(J35='換算レート表(レートチェック用)'!$D$8,VLOOKUP(D35,'換算レート表(レートチェック用)'!$B$9:$E$26,3,TRUE),IF(J35='換算レート表(レートチェック用)'!$E$8,VLOOKUP(D35,'換算レート表(レートチェック用)'!$B$9:$E$26,4,TRUE),IF(OR(J35="JPY",J35="円"),1,0)))))</f>
        <v/>
      </c>
      <c r="T35" s="269" t="str">
        <f t="shared" si="9"/>
        <v/>
      </c>
      <c r="U35" s="271" t="str">
        <f t="shared" si="10"/>
        <v/>
      </c>
      <c r="V35" s="272" t="str">
        <f t="shared" si="11"/>
        <v/>
      </c>
      <c r="W35" s="258"/>
    </row>
    <row r="36" spans="1:23" ht="18" customHeight="1" x14ac:dyDescent="0.2">
      <c r="A36" s="139" t="s">
        <v>76</v>
      </c>
      <c r="B36" s="145">
        <v>7</v>
      </c>
      <c r="C36" s="146"/>
      <c r="D36" s="147"/>
      <c r="E36" s="187"/>
      <c r="F36" s="149"/>
      <c r="G36" s="255"/>
      <c r="H36" s="268" t="str">
        <f>IF(F36="","",IF(G36='換算レート表(レートチェック用)'!$C$8,VLOOKUP(D36,'換算レート表(レートチェック用)'!$B$9:$E$26,2,TRUE),IF(G36='換算レート表(レートチェック用)'!$D$8,VLOOKUP(D36,'換算レート表(レートチェック用)'!$B$9:$E$26,3,TRUE),IF(G36='換算レート表(レートチェック用)'!$E$8,VLOOKUP(D36,'換算レート表(レートチェック用)'!$B$9:$E$26,4,TRUE),IF(OR(G36="JPY",G36="円"),1,0)))))</f>
        <v/>
      </c>
      <c r="I36" s="253"/>
      <c r="J36" s="253"/>
      <c r="K36" s="280" t="str">
        <f>IF(I36="","",IF(J36='換算レート表(レートチェック用)'!$C$8,VLOOKUP(D36,'換算レート表(レートチェック用)'!$B$9:$E$26,2,TRUE),IF(J36='換算レート表(レートチェック用)'!$D$8,VLOOKUP(D36,'換算レート表(レートチェック用)'!$B$9:$E$26,3,TRUE),IF(J36='換算レート表(レートチェック用)'!$E$8,VLOOKUP(D36,'換算レート表(レートチェック用)'!$B$9:$E$26,4,TRUE),IF(OR(J36="JPY",J36="円"),1,0)))))</f>
        <v/>
      </c>
      <c r="L36" s="151"/>
      <c r="M36" s="144"/>
      <c r="N36" s="274" t="str">
        <f t="shared" si="6"/>
        <v/>
      </c>
      <c r="O36" s="257"/>
      <c r="P36" s="268" t="str">
        <f>IF(F36="","",IF(G36='換算レート表(レートチェック用)'!$C$8,VLOOKUP(D36,'換算レート表(レートチェック用)'!$B$9:$E$26,2,TRUE),IF(G36='換算レート表(レートチェック用)'!$D$8,VLOOKUP(D36,'換算レート表(レートチェック用)'!$B$9:$E$26,3,TRUE),IF(G36='換算レート表(レートチェック用)'!$E$8,VLOOKUP(D36,'換算レート表(レートチェック用)'!$B$9:$E$26,4,TRUE),IF(OR(G36="JPY",G36="円"),1,0)))))</f>
        <v/>
      </c>
      <c r="Q36" s="269" t="str">
        <f t="shared" si="7"/>
        <v/>
      </c>
      <c r="R36" s="270" t="str">
        <f t="shared" si="8"/>
        <v/>
      </c>
      <c r="S36" s="268" t="str">
        <f>IF(I36="","",IF(J36='換算レート表(レートチェック用)'!$C$8,VLOOKUP(D36,'換算レート表(レートチェック用)'!$B$9:$E$26,2,TRUE),IF(J36='換算レート表(レートチェック用)'!$D$8,VLOOKUP(D36,'換算レート表(レートチェック用)'!$B$9:$E$26,3,TRUE),IF(J36='換算レート表(レートチェック用)'!$E$8,VLOOKUP(D36,'換算レート表(レートチェック用)'!$B$9:$E$26,4,TRUE),IF(OR(J36="JPY",J36="円"),1,0)))))</f>
        <v/>
      </c>
      <c r="T36" s="269" t="str">
        <f t="shared" si="9"/>
        <v/>
      </c>
      <c r="U36" s="271" t="str">
        <f t="shared" si="10"/>
        <v/>
      </c>
      <c r="V36" s="272" t="str">
        <f t="shared" si="11"/>
        <v/>
      </c>
      <c r="W36" s="258"/>
    </row>
    <row r="37" spans="1:23" ht="18" customHeight="1" x14ac:dyDescent="0.2">
      <c r="A37" s="139" t="s">
        <v>76</v>
      </c>
      <c r="B37" s="145">
        <v>8</v>
      </c>
      <c r="C37" s="146"/>
      <c r="D37" s="147"/>
      <c r="E37" s="187"/>
      <c r="F37" s="149"/>
      <c r="G37" s="255"/>
      <c r="H37" s="268" t="str">
        <f>IF(F37="","",IF(G37='換算レート表(レートチェック用)'!$C$8,VLOOKUP(D37,'換算レート表(レートチェック用)'!$B$9:$E$26,2,TRUE),IF(G37='換算レート表(レートチェック用)'!$D$8,VLOOKUP(D37,'換算レート表(レートチェック用)'!$B$9:$E$26,3,TRUE),IF(G37='換算レート表(レートチェック用)'!$E$8,VLOOKUP(D37,'換算レート表(レートチェック用)'!$B$9:$E$26,4,TRUE),IF(OR(G37="JPY",G37="円"),1,0)))))</f>
        <v/>
      </c>
      <c r="I37" s="253"/>
      <c r="J37" s="253"/>
      <c r="K37" s="280" t="str">
        <f>IF(I37="","",IF(J37='換算レート表(レートチェック用)'!$C$8,VLOOKUP(D37,'換算レート表(レートチェック用)'!$B$9:$E$26,2,TRUE),IF(J37='換算レート表(レートチェック用)'!$D$8,VLOOKUP(D37,'換算レート表(レートチェック用)'!$B$9:$E$26,3,TRUE),IF(J37='換算レート表(レートチェック用)'!$E$8,VLOOKUP(D37,'換算レート表(レートチェック用)'!$B$9:$E$26,4,TRUE),IF(OR(J37="JPY",J37="円"),1,0)))))</f>
        <v/>
      </c>
      <c r="L37" s="151"/>
      <c r="M37" s="144"/>
      <c r="N37" s="274" t="str">
        <f t="shared" si="6"/>
        <v/>
      </c>
      <c r="O37" s="257"/>
      <c r="P37" s="268" t="str">
        <f>IF(F37="","",IF(G37='換算レート表(レートチェック用)'!$C$8,VLOOKUP(D37,'換算レート表(レートチェック用)'!$B$9:$E$26,2,TRUE),IF(G37='換算レート表(レートチェック用)'!$D$8,VLOOKUP(D37,'換算レート表(レートチェック用)'!$B$9:$E$26,3,TRUE),IF(G37='換算レート表(レートチェック用)'!$E$8,VLOOKUP(D37,'換算レート表(レートチェック用)'!$B$9:$E$26,4,TRUE),IF(OR(G37="JPY",G37="円"),1,0)))))</f>
        <v/>
      </c>
      <c r="Q37" s="269" t="str">
        <f t="shared" si="7"/>
        <v/>
      </c>
      <c r="R37" s="270" t="str">
        <f t="shared" si="8"/>
        <v/>
      </c>
      <c r="S37" s="268" t="str">
        <f>IF(I37="","",IF(J37='換算レート表(レートチェック用)'!$C$8,VLOOKUP(D37,'換算レート表(レートチェック用)'!$B$9:$E$26,2,TRUE),IF(J37='換算レート表(レートチェック用)'!$D$8,VLOOKUP(D37,'換算レート表(レートチェック用)'!$B$9:$E$26,3,TRUE),IF(J37='換算レート表(レートチェック用)'!$E$8,VLOOKUP(D37,'換算レート表(レートチェック用)'!$B$9:$E$26,4,TRUE),IF(OR(J37="JPY",J37="円"),1,0)))))</f>
        <v/>
      </c>
      <c r="T37" s="269" t="str">
        <f t="shared" si="9"/>
        <v/>
      </c>
      <c r="U37" s="271" t="str">
        <f t="shared" si="10"/>
        <v/>
      </c>
      <c r="V37" s="272" t="str">
        <f t="shared" si="11"/>
        <v/>
      </c>
      <c r="W37" s="258"/>
    </row>
    <row r="38" spans="1:23" ht="18" customHeight="1" x14ac:dyDescent="0.2">
      <c r="A38" s="139" t="s">
        <v>76</v>
      </c>
      <c r="B38" s="145">
        <v>9</v>
      </c>
      <c r="C38" s="146"/>
      <c r="D38" s="147"/>
      <c r="E38" s="187"/>
      <c r="F38" s="149"/>
      <c r="G38" s="255"/>
      <c r="H38" s="268" t="str">
        <f>IF(F38="","",IF(G38='換算レート表(レートチェック用)'!$C$8,VLOOKUP(D38,'換算レート表(レートチェック用)'!$B$9:$E$26,2,TRUE),IF(G38='換算レート表(レートチェック用)'!$D$8,VLOOKUP(D38,'換算レート表(レートチェック用)'!$B$9:$E$26,3,TRUE),IF(G38='換算レート表(レートチェック用)'!$E$8,VLOOKUP(D38,'換算レート表(レートチェック用)'!$B$9:$E$26,4,TRUE),IF(OR(G38="JPY",G38="円"),1,0)))))</f>
        <v/>
      </c>
      <c r="I38" s="253"/>
      <c r="J38" s="253"/>
      <c r="K38" s="280" t="str">
        <f>IF(I38="","",IF(J38='換算レート表(レートチェック用)'!$C$8,VLOOKUP(D38,'換算レート表(レートチェック用)'!$B$9:$E$26,2,TRUE),IF(J38='換算レート表(レートチェック用)'!$D$8,VLOOKUP(D38,'換算レート表(レートチェック用)'!$B$9:$E$26,3,TRUE),IF(J38='換算レート表(レートチェック用)'!$E$8,VLOOKUP(D38,'換算レート表(レートチェック用)'!$B$9:$E$26,4,TRUE),IF(OR(J38="JPY",J38="円"),1,0)))))</f>
        <v/>
      </c>
      <c r="L38" s="151"/>
      <c r="N38" s="274" t="str">
        <f t="shared" si="6"/>
        <v/>
      </c>
      <c r="O38" s="257"/>
      <c r="P38" s="268" t="str">
        <f>IF(F38="","",IF(G38='換算レート表(レートチェック用)'!$C$8,VLOOKUP(D38,'換算レート表(レートチェック用)'!$B$9:$E$26,2,TRUE),IF(G38='換算レート表(レートチェック用)'!$D$8,VLOOKUP(D38,'換算レート表(レートチェック用)'!$B$9:$E$26,3,TRUE),IF(G38='換算レート表(レートチェック用)'!$E$8,VLOOKUP(D38,'換算レート表(レートチェック用)'!$B$9:$E$26,4,TRUE),IF(OR(G38="JPY",G38="円"),1,0)))))</f>
        <v/>
      </c>
      <c r="Q38" s="269" t="str">
        <f t="shared" si="7"/>
        <v/>
      </c>
      <c r="R38" s="270" t="str">
        <f t="shared" si="8"/>
        <v/>
      </c>
      <c r="S38" s="268" t="str">
        <f>IF(I38="","",IF(J38='換算レート表(レートチェック用)'!$C$8,VLOOKUP(D38,'換算レート表(レートチェック用)'!$B$9:$E$26,2,TRUE),IF(J38='換算レート表(レートチェック用)'!$D$8,VLOOKUP(D38,'換算レート表(レートチェック用)'!$B$9:$E$26,3,TRUE),IF(J38='換算レート表(レートチェック用)'!$E$8,VLOOKUP(D38,'換算レート表(レートチェック用)'!$B$9:$E$26,4,TRUE),IF(OR(J38="JPY",J38="円"),1,0)))))</f>
        <v/>
      </c>
      <c r="T38" s="269" t="str">
        <f t="shared" si="9"/>
        <v/>
      </c>
      <c r="U38" s="271" t="str">
        <f t="shared" si="10"/>
        <v/>
      </c>
      <c r="V38" s="272" t="str">
        <f t="shared" si="11"/>
        <v/>
      </c>
      <c r="W38" s="258"/>
    </row>
    <row r="39" spans="1:23" ht="18" customHeight="1" x14ac:dyDescent="0.2">
      <c r="A39" s="139" t="s">
        <v>76</v>
      </c>
      <c r="B39" s="145">
        <v>10</v>
      </c>
      <c r="C39" s="146"/>
      <c r="D39" s="147"/>
      <c r="E39" s="187"/>
      <c r="F39" s="149"/>
      <c r="G39" s="255"/>
      <c r="H39" s="268" t="str">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
      </c>
      <c r="I39" s="253"/>
      <c r="J39" s="253"/>
      <c r="K39" s="280" t="str">
        <f>IF(I39="","",IF(J39='換算レート表(レートチェック用)'!$C$8,VLOOKUP(D39,'換算レート表(レートチェック用)'!$B$9:$E$26,2,TRUE),IF(J39='換算レート表(レートチェック用)'!$D$8,VLOOKUP(D39,'換算レート表(レートチェック用)'!$B$9:$E$26,3,TRUE),IF(J39='換算レート表(レートチェック用)'!$E$8,VLOOKUP(D39,'換算レート表(レートチェック用)'!$B$9:$E$26,4,TRUE),IF(OR(J39="JPY",J39="円"),1,0)))))</f>
        <v/>
      </c>
      <c r="L39" s="151"/>
      <c r="N39" s="274" t="str">
        <f t="shared" si="6"/>
        <v/>
      </c>
      <c r="O39" s="257"/>
      <c r="P39" s="268" t="str">
        <f>IF(F39="","",IF(G39='換算レート表(レートチェック用)'!$C$8,VLOOKUP(D39,'換算レート表(レートチェック用)'!$B$9:$E$26,2,TRUE),IF(G39='換算レート表(レートチェック用)'!$D$8,VLOOKUP(D39,'換算レート表(レートチェック用)'!$B$9:$E$26,3,TRUE),IF(G39='換算レート表(レートチェック用)'!$E$8,VLOOKUP(D39,'換算レート表(レートチェック用)'!$B$9:$E$26,4,TRUE),IF(OR(G39="JPY",G39="円"),1,0)))))</f>
        <v/>
      </c>
      <c r="Q39" s="269" t="str">
        <f t="shared" si="7"/>
        <v/>
      </c>
      <c r="R39" s="270" t="str">
        <f t="shared" si="8"/>
        <v/>
      </c>
      <c r="S39" s="268" t="str">
        <f>IF(I39="","",IF(J39='換算レート表(レートチェック用)'!$C$8,VLOOKUP(D39,'換算レート表(レートチェック用)'!$B$9:$E$26,2,TRUE),IF(J39='換算レート表(レートチェック用)'!$D$8,VLOOKUP(D39,'換算レート表(レートチェック用)'!$B$9:$E$26,3,TRUE),IF(J39='換算レート表(レートチェック用)'!$E$8,VLOOKUP(D39,'換算レート表(レートチェック用)'!$B$9:$E$26,4,TRUE),IF(OR(J39="JPY",J39="円"),1,0)))))</f>
        <v/>
      </c>
      <c r="T39" s="269" t="str">
        <f t="shared" si="9"/>
        <v/>
      </c>
      <c r="U39" s="271" t="str">
        <f t="shared" si="10"/>
        <v/>
      </c>
      <c r="V39" s="272" t="str">
        <f t="shared" si="11"/>
        <v/>
      </c>
      <c r="W39" s="258"/>
    </row>
    <row r="40" spans="1:23" ht="18" customHeight="1" x14ac:dyDescent="0.2">
      <c r="A40" s="139" t="s">
        <v>76</v>
      </c>
      <c r="B40" s="145">
        <v>11</v>
      </c>
      <c r="C40" s="146"/>
      <c r="D40" s="147"/>
      <c r="E40" s="187"/>
      <c r="F40" s="149"/>
      <c r="G40" s="255"/>
      <c r="H40" s="268"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I40" s="253"/>
      <c r="J40" s="253"/>
      <c r="K40" s="280" t="str">
        <f>IF(I40="","",IF(J40='換算レート表(レートチェック用)'!$C$8,VLOOKUP(D40,'換算レート表(レートチェック用)'!$B$9:$E$26,2,TRUE),IF(J40='換算レート表(レートチェック用)'!$D$8,VLOOKUP(D40,'換算レート表(レートチェック用)'!$B$9:$E$26,3,TRUE),IF(J40='換算レート表(レートチェック用)'!$E$8,VLOOKUP(D40,'換算レート表(レートチェック用)'!$B$9:$E$26,4,TRUE),IF(OR(J40="JPY",J40="円"),1,0)))))</f>
        <v/>
      </c>
      <c r="L40" s="151"/>
      <c r="N40" s="274" t="str">
        <f t="shared" si="6"/>
        <v/>
      </c>
      <c r="O40" s="257"/>
      <c r="P40" s="268" t="str">
        <f>IF(F40="","",IF(G40='換算レート表(レートチェック用)'!$C$8,VLOOKUP(D40,'換算レート表(レートチェック用)'!$B$9:$E$26,2,TRUE),IF(G40='換算レート表(レートチェック用)'!$D$8,VLOOKUP(D40,'換算レート表(レートチェック用)'!$B$9:$E$26,3,TRUE),IF(G40='換算レート表(レートチェック用)'!$E$8,VLOOKUP(D40,'換算レート表(レートチェック用)'!$B$9:$E$26,4,TRUE),IF(OR(G40="JPY",G40="円"),1,0)))))</f>
        <v/>
      </c>
      <c r="Q40" s="269" t="str">
        <f t="shared" si="7"/>
        <v/>
      </c>
      <c r="R40" s="270" t="str">
        <f t="shared" si="8"/>
        <v/>
      </c>
      <c r="S40" s="268" t="str">
        <f>IF(I40="","",IF(J40='換算レート表(レートチェック用)'!$C$8,VLOOKUP(D40,'換算レート表(レートチェック用)'!$B$9:$E$26,2,TRUE),IF(J40='換算レート表(レートチェック用)'!$D$8,VLOOKUP(D40,'換算レート表(レートチェック用)'!$B$9:$E$26,3,TRUE),IF(J40='換算レート表(レートチェック用)'!$E$8,VLOOKUP(D40,'換算レート表(レートチェック用)'!$B$9:$E$26,4,TRUE),IF(OR(J40="JPY",J40="円"),1,0)))))</f>
        <v/>
      </c>
      <c r="T40" s="269" t="str">
        <f t="shared" si="9"/>
        <v/>
      </c>
      <c r="U40" s="271" t="str">
        <f t="shared" si="10"/>
        <v/>
      </c>
      <c r="V40" s="272" t="str">
        <f t="shared" si="11"/>
        <v/>
      </c>
      <c r="W40" s="258"/>
    </row>
    <row r="41" spans="1:23" ht="18" customHeight="1" x14ac:dyDescent="0.2">
      <c r="A41" s="139" t="s">
        <v>76</v>
      </c>
      <c r="B41" s="145">
        <v>12</v>
      </c>
      <c r="C41" s="146"/>
      <c r="D41" s="147"/>
      <c r="E41" s="187"/>
      <c r="F41" s="149"/>
      <c r="G41" s="255"/>
      <c r="H41" s="268"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I41" s="253"/>
      <c r="J41" s="253"/>
      <c r="K41" s="280" t="str">
        <f>IF(I41="","",IF(J41='換算レート表(レートチェック用)'!$C$8,VLOOKUP(D41,'換算レート表(レートチェック用)'!$B$9:$E$26,2,TRUE),IF(J41='換算レート表(レートチェック用)'!$D$8,VLOOKUP(D41,'換算レート表(レートチェック用)'!$B$9:$E$26,3,TRUE),IF(J41='換算レート表(レートチェック用)'!$E$8,VLOOKUP(D41,'換算レート表(レートチェック用)'!$B$9:$E$26,4,TRUE),IF(OR(J41="JPY",J41="円"),1,0)))))</f>
        <v/>
      </c>
      <c r="L41" s="151"/>
      <c r="N41" s="274" t="str">
        <f t="shared" si="6"/>
        <v/>
      </c>
      <c r="O41" s="257"/>
      <c r="P41" s="268" t="str">
        <f>IF(F41="","",IF(G41='換算レート表(レートチェック用)'!$C$8,VLOOKUP(D41,'換算レート表(レートチェック用)'!$B$9:$E$26,2,TRUE),IF(G41='換算レート表(レートチェック用)'!$D$8,VLOOKUP(D41,'換算レート表(レートチェック用)'!$B$9:$E$26,3,TRUE),IF(G41='換算レート表(レートチェック用)'!$E$8,VLOOKUP(D41,'換算レート表(レートチェック用)'!$B$9:$E$26,4,TRUE),IF(OR(G41="JPY",G41="円"),1,0)))))</f>
        <v/>
      </c>
      <c r="Q41" s="269" t="str">
        <f t="shared" si="7"/>
        <v/>
      </c>
      <c r="R41" s="270" t="str">
        <f t="shared" si="8"/>
        <v/>
      </c>
      <c r="S41" s="268" t="str">
        <f>IF(I41="","",IF(J41='換算レート表(レートチェック用)'!$C$8,VLOOKUP(D41,'換算レート表(レートチェック用)'!$B$9:$E$26,2,TRUE),IF(J41='換算レート表(レートチェック用)'!$D$8,VLOOKUP(D41,'換算レート表(レートチェック用)'!$B$9:$E$26,3,TRUE),IF(J41='換算レート表(レートチェック用)'!$E$8,VLOOKUP(D41,'換算レート表(レートチェック用)'!$B$9:$E$26,4,TRUE),IF(OR(J41="JPY",J41="円"),1,0)))))</f>
        <v/>
      </c>
      <c r="T41" s="269" t="str">
        <f t="shared" si="9"/>
        <v/>
      </c>
      <c r="U41" s="271" t="str">
        <f t="shared" si="10"/>
        <v/>
      </c>
      <c r="V41" s="272" t="str">
        <f t="shared" si="11"/>
        <v/>
      </c>
      <c r="W41" s="258"/>
    </row>
    <row r="42" spans="1:23" ht="18" customHeight="1" x14ac:dyDescent="0.2">
      <c r="A42" s="139" t="s">
        <v>76</v>
      </c>
      <c r="B42" s="145">
        <v>13</v>
      </c>
      <c r="C42" s="146"/>
      <c r="D42" s="147"/>
      <c r="E42" s="187"/>
      <c r="F42" s="149"/>
      <c r="G42" s="255"/>
      <c r="H42" s="268"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I42" s="253"/>
      <c r="J42" s="253"/>
      <c r="K42" s="280" t="str">
        <f>IF(I42="","",IF(J42='換算レート表(レートチェック用)'!$C$8,VLOOKUP(D42,'換算レート表(レートチェック用)'!$B$9:$E$26,2,TRUE),IF(J42='換算レート表(レートチェック用)'!$D$8,VLOOKUP(D42,'換算レート表(レートチェック用)'!$B$9:$E$26,3,TRUE),IF(J42='換算レート表(レートチェック用)'!$E$8,VLOOKUP(D42,'換算レート表(レートチェック用)'!$B$9:$E$26,4,TRUE),IF(OR(J42="JPY",J42="円"),1,0)))))</f>
        <v/>
      </c>
      <c r="L42" s="151"/>
      <c r="N42" s="274" t="str">
        <f t="shared" si="6"/>
        <v/>
      </c>
      <c r="O42" s="257"/>
      <c r="P42" s="268" t="str">
        <f>IF(F42="","",IF(G42='換算レート表(レートチェック用)'!$C$8,VLOOKUP(D42,'換算レート表(レートチェック用)'!$B$9:$E$26,2,TRUE),IF(G42='換算レート表(レートチェック用)'!$D$8,VLOOKUP(D42,'換算レート表(レートチェック用)'!$B$9:$E$26,3,TRUE),IF(G42='換算レート表(レートチェック用)'!$E$8,VLOOKUP(D42,'換算レート表(レートチェック用)'!$B$9:$E$26,4,TRUE),IF(OR(G42="JPY",G42="円"),1,0)))))</f>
        <v/>
      </c>
      <c r="Q42" s="269" t="str">
        <f t="shared" si="7"/>
        <v/>
      </c>
      <c r="R42" s="270" t="str">
        <f t="shared" si="8"/>
        <v/>
      </c>
      <c r="S42" s="268" t="str">
        <f>IF(I42="","",IF(J42='換算レート表(レートチェック用)'!$C$8,VLOOKUP(D42,'換算レート表(レートチェック用)'!$B$9:$E$26,2,TRUE),IF(J42='換算レート表(レートチェック用)'!$D$8,VLOOKUP(D42,'換算レート表(レートチェック用)'!$B$9:$E$26,3,TRUE),IF(J42='換算レート表(レートチェック用)'!$E$8,VLOOKUP(D42,'換算レート表(レートチェック用)'!$B$9:$E$26,4,TRUE),IF(OR(J42="JPY",J42="円"),1,0)))))</f>
        <v/>
      </c>
      <c r="T42" s="269" t="str">
        <f t="shared" si="9"/>
        <v/>
      </c>
      <c r="U42" s="271" t="str">
        <f t="shared" si="10"/>
        <v/>
      </c>
      <c r="V42" s="272" t="str">
        <f t="shared" si="11"/>
        <v/>
      </c>
      <c r="W42" s="258"/>
    </row>
    <row r="43" spans="1:23" ht="18" customHeight="1" x14ac:dyDescent="0.2">
      <c r="A43" s="139" t="s">
        <v>76</v>
      </c>
      <c r="B43" s="145">
        <v>14</v>
      </c>
      <c r="C43" s="146"/>
      <c r="D43" s="147"/>
      <c r="E43" s="187"/>
      <c r="F43" s="149"/>
      <c r="G43" s="255"/>
      <c r="H43" s="268" t="str">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
      </c>
      <c r="I43" s="253"/>
      <c r="J43" s="253"/>
      <c r="K43" s="280" t="str">
        <f>IF(I43="","",IF(J43='換算レート表(レートチェック用)'!$C$8,VLOOKUP(D43,'換算レート表(レートチェック用)'!$B$9:$E$26,2,TRUE),IF(J43='換算レート表(レートチェック用)'!$D$8,VLOOKUP(D43,'換算レート表(レートチェック用)'!$B$9:$E$26,3,TRUE),IF(J43='換算レート表(レートチェック用)'!$E$8,VLOOKUP(D43,'換算レート表(レートチェック用)'!$B$9:$E$26,4,TRUE),IF(OR(J43="JPY",J43="円"),1,0)))))</f>
        <v/>
      </c>
      <c r="L43" s="151"/>
      <c r="N43" s="274" t="str">
        <f t="shared" si="6"/>
        <v/>
      </c>
      <c r="O43" s="257"/>
      <c r="P43" s="268" t="str">
        <f>IF(F43="","",IF(G43='換算レート表(レートチェック用)'!$C$8,VLOOKUP(D43,'換算レート表(レートチェック用)'!$B$9:$E$26,2,TRUE),IF(G43='換算レート表(レートチェック用)'!$D$8,VLOOKUP(D43,'換算レート表(レートチェック用)'!$B$9:$E$26,3,TRUE),IF(G43='換算レート表(レートチェック用)'!$E$8,VLOOKUP(D43,'換算レート表(レートチェック用)'!$B$9:$E$26,4,TRUE),IF(OR(G43="JPY",G43="円"),1,0)))))</f>
        <v/>
      </c>
      <c r="Q43" s="269" t="str">
        <f t="shared" si="7"/>
        <v/>
      </c>
      <c r="R43" s="270" t="str">
        <f t="shared" si="8"/>
        <v/>
      </c>
      <c r="S43" s="268" t="str">
        <f>IF(I43="","",IF(J43='換算レート表(レートチェック用)'!$C$8,VLOOKUP(D43,'換算レート表(レートチェック用)'!$B$9:$E$26,2,TRUE),IF(J43='換算レート表(レートチェック用)'!$D$8,VLOOKUP(D43,'換算レート表(レートチェック用)'!$B$9:$E$26,3,TRUE),IF(J43='換算レート表(レートチェック用)'!$E$8,VLOOKUP(D43,'換算レート表(レートチェック用)'!$B$9:$E$26,4,TRUE),IF(OR(J43="JPY",J43="円"),1,0)))))</f>
        <v/>
      </c>
      <c r="T43" s="269" t="str">
        <f t="shared" si="9"/>
        <v/>
      </c>
      <c r="U43" s="271" t="str">
        <f t="shared" si="10"/>
        <v/>
      </c>
      <c r="V43" s="272" t="str">
        <f t="shared" si="11"/>
        <v/>
      </c>
      <c r="W43" s="258"/>
    </row>
    <row r="44" spans="1:23" ht="18" customHeight="1" x14ac:dyDescent="0.2">
      <c r="A44" s="139" t="s">
        <v>76</v>
      </c>
      <c r="B44" s="145">
        <v>15</v>
      </c>
      <c r="C44" s="146"/>
      <c r="D44" s="147"/>
      <c r="E44" s="187"/>
      <c r="F44" s="149"/>
      <c r="G44" s="255"/>
      <c r="H44" s="268" t="str">
        <f>IF(F44="","",IF(G44='換算レート表(レートチェック用)'!$C$8,VLOOKUP(D44,'換算レート表(レートチェック用)'!$B$9:$E$26,2,TRUE),IF(G44='換算レート表(レートチェック用)'!$D$8,VLOOKUP(D44,'換算レート表(レートチェック用)'!$B$9:$E$26,3,TRUE),IF(G44='換算レート表(レートチェック用)'!$E$8,VLOOKUP(D44,'換算レート表(レートチェック用)'!$B$9:$E$26,4,TRUE),IF(OR(G44="JPY",G44="円"),1,0)))))</f>
        <v/>
      </c>
      <c r="I44" s="253"/>
      <c r="J44" s="253"/>
      <c r="K44" s="280" t="str">
        <f>IF(I44="","",IF(J44='換算レート表(レートチェック用)'!$C$8,VLOOKUP(D44,'換算レート表(レートチェック用)'!$B$9:$E$26,2,TRUE),IF(J44='換算レート表(レートチェック用)'!$D$8,VLOOKUP(D44,'換算レート表(レートチェック用)'!$B$9:$E$26,3,TRUE),IF(J44='換算レート表(レートチェック用)'!$E$8,VLOOKUP(D44,'換算レート表(レートチェック用)'!$B$9:$E$26,4,TRUE),IF(OR(J44="JPY",J44="円"),1,0)))))</f>
        <v/>
      </c>
      <c r="L44" s="151"/>
      <c r="N44" s="274" t="str">
        <f t="shared" si="6"/>
        <v/>
      </c>
      <c r="O44" s="257"/>
      <c r="P44" s="268" t="str">
        <f>IF(F44="","",IF(G44='換算レート表(レートチェック用)'!$C$8,VLOOKUP(D44,'換算レート表(レートチェック用)'!$B$9:$E$26,2,TRUE),IF(G44='換算レート表(レートチェック用)'!$D$8,VLOOKUP(D44,'換算レート表(レートチェック用)'!$B$9:$E$26,3,TRUE),IF(G44='換算レート表(レートチェック用)'!$E$8,VLOOKUP(D44,'換算レート表(レートチェック用)'!$B$9:$E$26,4,TRUE),IF(OR(G44="JPY",G44="円"),1,0)))))</f>
        <v/>
      </c>
      <c r="Q44" s="269" t="str">
        <f t="shared" si="7"/>
        <v/>
      </c>
      <c r="R44" s="270" t="str">
        <f t="shared" si="8"/>
        <v/>
      </c>
      <c r="S44" s="268" t="str">
        <f>IF(I44="","",IF(J44='換算レート表(レートチェック用)'!$C$8,VLOOKUP(D44,'換算レート表(レートチェック用)'!$B$9:$E$26,2,TRUE),IF(J44='換算レート表(レートチェック用)'!$D$8,VLOOKUP(D44,'換算レート表(レートチェック用)'!$B$9:$E$26,3,TRUE),IF(J44='換算レート表(レートチェック用)'!$E$8,VLOOKUP(D44,'換算レート表(レートチェック用)'!$B$9:$E$26,4,TRUE),IF(OR(J44="JPY",J44="円"),1,0)))))</f>
        <v/>
      </c>
      <c r="T44" s="269" t="str">
        <f t="shared" si="9"/>
        <v/>
      </c>
      <c r="U44" s="271" t="str">
        <f t="shared" si="10"/>
        <v/>
      </c>
      <c r="V44" s="272" t="str">
        <f t="shared" si="11"/>
        <v/>
      </c>
      <c r="W44" s="258"/>
    </row>
    <row r="45" spans="1:23" ht="18" customHeight="1" x14ac:dyDescent="0.2">
      <c r="A45" s="139" t="s">
        <v>76</v>
      </c>
      <c r="B45" s="145">
        <v>16</v>
      </c>
      <c r="C45" s="146"/>
      <c r="D45" s="147"/>
      <c r="E45" s="187"/>
      <c r="F45" s="149"/>
      <c r="G45" s="255"/>
      <c r="H45" s="268" t="str">
        <f>IF(F45="","",IF(G45='換算レート表(レートチェック用)'!$C$8,VLOOKUP(D45,'換算レート表(レートチェック用)'!$B$9:$E$26,2,TRUE),IF(G45='換算レート表(レートチェック用)'!$D$8,VLOOKUP(D45,'換算レート表(レートチェック用)'!$B$9:$E$26,3,TRUE),IF(G45='換算レート表(レートチェック用)'!$E$8,VLOOKUP(D45,'換算レート表(レートチェック用)'!$B$9:$E$26,4,TRUE),IF(OR(G45="JPY",G45="円"),1,0)))))</f>
        <v/>
      </c>
      <c r="I45" s="253"/>
      <c r="J45" s="253"/>
      <c r="K45" s="280" t="str">
        <f>IF(I45="","",IF(J45='換算レート表(レートチェック用)'!$C$8,VLOOKUP(D45,'換算レート表(レートチェック用)'!$B$9:$E$26,2,TRUE),IF(J45='換算レート表(レートチェック用)'!$D$8,VLOOKUP(D45,'換算レート表(レートチェック用)'!$B$9:$E$26,3,TRUE),IF(J45='換算レート表(レートチェック用)'!$E$8,VLOOKUP(D45,'換算レート表(レートチェック用)'!$B$9:$E$26,4,TRUE),IF(OR(J45="JPY",J45="円"),1,0)))))</f>
        <v/>
      </c>
      <c r="L45" s="151"/>
      <c r="N45" s="274" t="str">
        <f t="shared" si="6"/>
        <v/>
      </c>
      <c r="O45" s="257"/>
      <c r="P45" s="268" t="str">
        <f>IF(F45="","",IF(G45='換算レート表(レートチェック用)'!$C$8,VLOOKUP(D45,'換算レート表(レートチェック用)'!$B$9:$E$26,2,TRUE),IF(G45='換算レート表(レートチェック用)'!$D$8,VLOOKUP(D45,'換算レート表(レートチェック用)'!$B$9:$E$26,3,TRUE),IF(G45='換算レート表(レートチェック用)'!$E$8,VLOOKUP(D45,'換算レート表(レートチェック用)'!$B$9:$E$26,4,TRUE),IF(OR(G45="JPY",G45="円"),1,0)))))</f>
        <v/>
      </c>
      <c r="Q45" s="269" t="str">
        <f t="shared" si="7"/>
        <v/>
      </c>
      <c r="R45" s="270" t="str">
        <f t="shared" si="8"/>
        <v/>
      </c>
      <c r="S45" s="268" t="str">
        <f>IF(I45="","",IF(J45='換算レート表(レートチェック用)'!$C$8,VLOOKUP(D45,'換算レート表(レートチェック用)'!$B$9:$E$26,2,TRUE),IF(J45='換算レート表(レートチェック用)'!$D$8,VLOOKUP(D45,'換算レート表(レートチェック用)'!$B$9:$E$26,3,TRUE),IF(J45='換算レート表(レートチェック用)'!$E$8,VLOOKUP(D45,'換算レート表(レートチェック用)'!$B$9:$E$26,4,TRUE),IF(OR(J45="JPY",J45="円"),1,0)))))</f>
        <v/>
      </c>
      <c r="T45" s="269" t="str">
        <f t="shared" si="9"/>
        <v/>
      </c>
      <c r="U45" s="271" t="str">
        <f t="shared" si="10"/>
        <v/>
      </c>
      <c r="V45" s="272" t="str">
        <f t="shared" si="11"/>
        <v/>
      </c>
      <c r="W45" s="258"/>
    </row>
    <row r="46" spans="1:23" ht="18" customHeight="1" x14ac:dyDescent="0.2">
      <c r="A46" s="139" t="s">
        <v>76</v>
      </c>
      <c r="B46" s="145">
        <v>17</v>
      </c>
      <c r="C46" s="146"/>
      <c r="D46" s="147"/>
      <c r="E46" s="187"/>
      <c r="F46" s="149"/>
      <c r="G46" s="255"/>
      <c r="H46" s="268" t="str">
        <f>IF(F46="","",IF(G46='換算レート表(レートチェック用)'!$C$8,VLOOKUP(D46,'換算レート表(レートチェック用)'!$B$9:$E$26,2,TRUE),IF(G46='換算レート表(レートチェック用)'!$D$8,VLOOKUP(D46,'換算レート表(レートチェック用)'!$B$9:$E$26,3,TRUE),IF(G46='換算レート表(レートチェック用)'!$E$8,VLOOKUP(D46,'換算レート表(レートチェック用)'!$B$9:$E$26,4,TRUE),IF(OR(G46="JPY",G46="円"),1,0)))))</f>
        <v/>
      </c>
      <c r="I46" s="253"/>
      <c r="J46" s="253"/>
      <c r="K46" s="280" t="str">
        <f>IF(I46="","",IF(J46='換算レート表(レートチェック用)'!$C$8,VLOOKUP(D46,'換算レート表(レートチェック用)'!$B$9:$E$26,2,TRUE),IF(J46='換算レート表(レートチェック用)'!$D$8,VLOOKUP(D46,'換算レート表(レートチェック用)'!$B$9:$E$26,3,TRUE),IF(J46='換算レート表(レートチェック用)'!$E$8,VLOOKUP(D46,'換算レート表(レートチェック用)'!$B$9:$E$26,4,TRUE),IF(OR(J46="JPY",J46="円"),1,0)))))</f>
        <v/>
      </c>
      <c r="L46" s="151"/>
      <c r="N46" s="274" t="str">
        <f t="shared" si="6"/>
        <v/>
      </c>
      <c r="O46" s="257"/>
      <c r="P46" s="268" t="str">
        <f>IF(F46="","",IF(G46='換算レート表(レートチェック用)'!$C$8,VLOOKUP(D46,'換算レート表(レートチェック用)'!$B$9:$E$26,2,TRUE),IF(G46='換算レート表(レートチェック用)'!$D$8,VLOOKUP(D46,'換算レート表(レートチェック用)'!$B$9:$E$26,3,TRUE),IF(G46='換算レート表(レートチェック用)'!$E$8,VLOOKUP(D46,'換算レート表(レートチェック用)'!$B$9:$E$26,4,TRUE),IF(OR(G46="JPY",G46="円"),1,0)))))</f>
        <v/>
      </c>
      <c r="Q46" s="269" t="str">
        <f t="shared" si="7"/>
        <v/>
      </c>
      <c r="R46" s="270" t="str">
        <f t="shared" si="8"/>
        <v/>
      </c>
      <c r="S46" s="268" t="str">
        <f>IF(I46="","",IF(J46='換算レート表(レートチェック用)'!$C$8,VLOOKUP(D46,'換算レート表(レートチェック用)'!$B$9:$E$26,2,TRUE),IF(J46='換算レート表(レートチェック用)'!$D$8,VLOOKUP(D46,'換算レート表(レートチェック用)'!$B$9:$E$26,3,TRUE),IF(J46='換算レート表(レートチェック用)'!$E$8,VLOOKUP(D46,'換算レート表(レートチェック用)'!$B$9:$E$26,4,TRUE),IF(OR(J46="JPY",J46="円"),1,0)))))</f>
        <v/>
      </c>
      <c r="T46" s="269" t="str">
        <f t="shared" si="9"/>
        <v/>
      </c>
      <c r="U46" s="271" t="str">
        <f t="shared" si="10"/>
        <v/>
      </c>
      <c r="V46" s="272" t="str">
        <f t="shared" si="11"/>
        <v/>
      </c>
      <c r="W46" s="258"/>
    </row>
    <row r="47" spans="1:23" ht="18" customHeight="1" x14ac:dyDescent="0.2">
      <c r="A47" s="139" t="s">
        <v>76</v>
      </c>
      <c r="B47" s="145">
        <v>18</v>
      </c>
      <c r="C47" s="146"/>
      <c r="D47" s="147"/>
      <c r="E47" s="187"/>
      <c r="F47" s="149"/>
      <c r="G47" s="255"/>
      <c r="H47" s="268" t="str">
        <f>IF(F47="","",IF(G47='換算レート表(レートチェック用)'!$C$8,VLOOKUP(D47,'換算レート表(レートチェック用)'!$B$9:$E$26,2,TRUE),IF(G47='換算レート表(レートチェック用)'!$D$8,VLOOKUP(D47,'換算レート表(レートチェック用)'!$B$9:$E$26,3,TRUE),IF(G47='換算レート表(レートチェック用)'!$E$8,VLOOKUP(D47,'換算レート表(レートチェック用)'!$B$9:$E$26,4,TRUE),IF(OR(G47="JPY",G47="円"),1,0)))))</f>
        <v/>
      </c>
      <c r="I47" s="253"/>
      <c r="J47" s="253"/>
      <c r="K47" s="280" t="str">
        <f>IF(I47="","",IF(J47='換算レート表(レートチェック用)'!$C$8,VLOOKUP(D47,'換算レート表(レートチェック用)'!$B$9:$E$26,2,TRUE),IF(J47='換算レート表(レートチェック用)'!$D$8,VLOOKUP(D47,'換算レート表(レートチェック用)'!$B$9:$E$26,3,TRUE),IF(J47='換算レート表(レートチェック用)'!$E$8,VLOOKUP(D47,'換算レート表(レートチェック用)'!$B$9:$E$26,4,TRUE),IF(OR(J47="JPY",J47="円"),1,0)))))</f>
        <v/>
      </c>
      <c r="L47" s="151"/>
      <c r="N47" s="274" t="str">
        <f t="shared" si="6"/>
        <v/>
      </c>
      <c r="O47" s="257"/>
      <c r="P47" s="268" t="str">
        <f>IF(F47="","",IF(G47='換算レート表(レートチェック用)'!$C$8,VLOOKUP(D47,'換算レート表(レートチェック用)'!$B$9:$E$26,2,TRUE),IF(G47='換算レート表(レートチェック用)'!$D$8,VLOOKUP(D47,'換算レート表(レートチェック用)'!$B$9:$E$26,3,TRUE),IF(G47='換算レート表(レートチェック用)'!$E$8,VLOOKUP(D47,'換算レート表(レートチェック用)'!$B$9:$E$26,4,TRUE),IF(OR(G47="JPY",G47="円"),1,0)))))</f>
        <v/>
      </c>
      <c r="Q47" s="269" t="str">
        <f t="shared" si="7"/>
        <v/>
      </c>
      <c r="R47" s="270" t="str">
        <f t="shared" si="8"/>
        <v/>
      </c>
      <c r="S47" s="268" t="str">
        <f>IF(I47="","",IF(J47='換算レート表(レートチェック用)'!$C$8,VLOOKUP(D47,'換算レート表(レートチェック用)'!$B$9:$E$26,2,TRUE),IF(J47='換算レート表(レートチェック用)'!$D$8,VLOOKUP(D47,'換算レート表(レートチェック用)'!$B$9:$E$26,3,TRUE),IF(J47='換算レート表(レートチェック用)'!$E$8,VLOOKUP(D47,'換算レート表(レートチェック用)'!$B$9:$E$26,4,TRUE),IF(OR(J47="JPY",J47="円"),1,0)))))</f>
        <v/>
      </c>
      <c r="T47" s="269" t="str">
        <f t="shared" si="9"/>
        <v/>
      </c>
      <c r="U47" s="271" t="str">
        <f t="shared" si="10"/>
        <v/>
      </c>
      <c r="V47" s="272" t="str">
        <f t="shared" si="11"/>
        <v/>
      </c>
      <c r="W47" s="258"/>
    </row>
    <row r="48" spans="1:23" ht="18" customHeight="1" x14ac:dyDescent="0.2">
      <c r="A48" s="139" t="s">
        <v>76</v>
      </c>
      <c r="B48" s="145">
        <v>19</v>
      </c>
      <c r="C48" s="146"/>
      <c r="D48" s="147"/>
      <c r="E48" s="187"/>
      <c r="F48" s="149"/>
      <c r="G48" s="255"/>
      <c r="H48" s="268" t="str">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
      </c>
      <c r="I48" s="253"/>
      <c r="J48" s="253"/>
      <c r="K48" s="280" t="str">
        <f>IF(I48="","",IF(J48='換算レート表(レートチェック用)'!$C$8,VLOOKUP(D48,'換算レート表(レートチェック用)'!$B$9:$E$26,2,TRUE),IF(J48='換算レート表(レートチェック用)'!$D$8,VLOOKUP(D48,'換算レート表(レートチェック用)'!$B$9:$E$26,3,TRUE),IF(J48='換算レート表(レートチェック用)'!$E$8,VLOOKUP(D48,'換算レート表(レートチェック用)'!$B$9:$E$26,4,TRUE),IF(OR(J48="JPY",J48="円"),1,0)))))</f>
        <v/>
      </c>
      <c r="L48" s="151"/>
      <c r="N48" s="274" t="str">
        <f t="shared" si="6"/>
        <v/>
      </c>
      <c r="O48" s="257"/>
      <c r="P48" s="268" t="str">
        <f>IF(F48="","",IF(G48='換算レート表(レートチェック用)'!$C$8,VLOOKUP(D48,'換算レート表(レートチェック用)'!$B$9:$E$26,2,TRUE),IF(G48='換算レート表(レートチェック用)'!$D$8,VLOOKUP(D48,'換算レート表(レートチェック用)'!$B$9:$E$26,3,TRUE),IF(G48='換算レート表(レートチェック用)'!$E$8,VLOOKUP(D48,'換算レート表(レートチェック用)'!$B$9:$E$26,4,TRUE),IF(OR(G48="JPY",G48="円"),1,0)))))</f>
        <v/>
      </c>
      <c r="Q48" s="269" t="str">
        <f t="shared" si="7"/>
        <v/>
      </c>
      <c r="R48" s="270" t="str">
        <f t="shared" si="8"/>
        <v/>
      </c>
      <c r="S48" s="268" t="str">
        <f>IF(I48="","",IF(J48='換算レート表(レートチェック用)'!$C$8,VLOOKUP(D48,'換算レート表(レートチェック用)'!$B$9:$E$26,2,TRUE),IF(J48='換算レート表(レートチェック用)'!$D$8,VLOOKUP(D48,'換算レート表(レートチェック用)'!$B$9:$E$26,3,TRUE),IF(J48='換算レート表(レートチェック用)'!$E$8,VLOOKUP(D48,'換算レート表(レートチェック用)'!$B$9:$E$26,4,TRUE),IF(OR(J48="JPY",J48="円"),1,0)))))</f>
        <v/>
      </c>
      <c r="T48" s="269" t="str">
        <f t="shared" si="9"/>
        <v/>
      </c>
      <c r="U48" s="271" t="str">
        <f t="shared" si="10"/>
        <v/>
      </c>
      <c r="V48" s="272" t="str">
        <f t="shared" si="11"/>
        <v/>
      </c>
      <c r="W48" s="258"/>
    </row>
    <row r="49" spans="1:23" ht="18" customHeight="1" x14ac:dyDescent="0.2">
      <c r="A49" s="139" t="s">
        <v>76</v>
      </c>
      <c r="B49" s="145">
        <v>20</v>
      </c>
      <c r="C49" s="141"/>
      <c r="D49" s="233">
        <v>44953</v>
      </c>
      <c r="E49" s="142"/>
      <c r="F49" s="264">
        <v>500</v>
      </c>
      <c r="G49" s="267" t="s">
        <v>269</v>
      </c>
      <c r="H49" s="268">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620.91999999999996</v>
      </c>
      <c r="I49" s="254">
        <f>ROUNDDOWN(F49/H49,2)</f>
        <v>0.8</v>
      </c>
      <c r="J49" s="252" t="s">
        <v>256</v>
      </c>
      <c r="K49" s="280">
        <f>IF(I49="","",IF(J49='換算レート表(レートチェック用)'!$C$8,VLOOKUP(D49,'換算レート表(レートチェック用)'!$B$9:$E$26,2,TRUE),IF(J49='換算レート表(レートチェック用)'!$D$8,VLOOKUP(D49,'換算レート表(レートチェック用)'!$B$9:$E$26,3,TRUE),IF(J49='換算レート表(レートチェック用)'!$E$8,VLOOKUP(D49,'換算レート表(レートチェック用)'!$B$9:$E$26,4,TRUE),IF(OR(J49="JPY",J49="円"),1,0)))))</f>
        <v>130.72999999999999</v>
      </c>
      <c r="L49" s="265">
        <f>ROUNDDOWN(I49*K49,0)</f>
        <v>104</v>
      </c>
      <c r="N49" s="274" t="str">
        <f t="shared" si="6"/>
        <v>○</v>
      </c>
      <c r="O49" s="257"/>
      <c r="P49" s="268">
        <f>IF(F49="","",IF(G49='換算レート表(レートチェック用)'!$C$8,VLOOKUP(D49,'換算レート表(レートチェック用)'!$B$9:$E$26,2,TRUE),IF(G49='換算レート表(レートチェック用)'!$D$8,VLOOKUP(D49,'換算レート表(レートチェック用)'!$B$9:$E$26,3,TRUE),IF(G49='換算レート表(レートチェック用)'!$E$8,VLOOKUP(D49,'換算レート表(レートチェック用)'!$B$9:$E$26,4,TRUE),IF(OR(G49="JPY",G49="円"),1,0)))))</f>
        <v>620.91999999999996</v>
      </c>
      <c r="Q49" s="269" t="str">
        <f t="shared" si="7"/>
        <v>〇</v>
      </c>
      <c r="R49" s="270">
        <f t="shared" si="8"/>
        <v>0.8</v>
      </c>
      <c r="S49" s="268">
        <f>IF(I49="","",IF(J49='換算レート表(レートチェック用)'!$C$8,VLOOKUP(D49,'換算レート表(レートチェック用)'!$B$9:$E$26,2,TRUE),IF(J49='換算レート表(レートチェック用)'!$D$8,VLOOKUP(D49,'換算レート表(レートチェック用)'!$B$9:$E$26,3,TRUE),IF(J49='換算レート表(レートチェック用)'!$E$8,VLOOKUP(D49,'換算レート表(レートチェック用)'!$B$9:$E$26,4,TRUE),IF(OR(J49="JPY",J49="円"),1,0)))))</f>
        <v>130.72999999999999</v>
      </c>
      <c r="T49" s="269" t="str">
        <f t="shared" si="9"/>
        <v>〇</v>
      </c>
      <c r="U49" s="271">
        <f t="shared" si="10"/>
        <v>104</v>
      </c>
      <c r="V49" s="272">
        <f t="shared" si="11"/>
        <v>0</v>
      </c>
      <c r="W49" s="258"/>
    </row>
    <row r="50" spans="1:23" ht="18" customHeight="1" x14ac:dyDescent="0.2">
      <c r="A50" s="340" t="s">
        <v>277</v>
      </c>
      <c r="B50" s="341"/>
      <c r="C50" s="341"/>
      <c r="D50" s="341"/>
      <c r="E50" s="341"/>
      <c r="F50" s="341"/>
      <c r="G50" s="341"/>
      <c r="H50" s="341"/>
      <c r="I50" s="341"/>
      <c r="J50" s="341"/>
      <c r="K50" s="341"/>
      <c r="L50" s="163">
        <f>SUM(L30:L49)</f>
        <v>208</v>
      </c>
      <c r="N50" s="127"/>
      <c r="O50" s="127"/>
      <c r="P50" s="127"/>
      <c r="Q50" s="127"/>
      <c r="R50" s="127"/>
      <c r="S50" s="127"/>
      <c r="T50" s="127"/>
      <c r="U50" s="127"/>
      <c r="V50" s="127"/>
      <c r="W50" s="127"/>
    </row>
    <row r="51" spans="1:23" ht="18" customHeight="1" thickBot="1" x14ac:dyDescent="0.25">
      <c r="A51" s="336" t="s">
        <v>116</v>
      </c>
      <c r="B51" s="337"/>
      <c r="C51" s="337"/>
      <c r="D51" s="337"/>
      <c r="E51" s="337"/>
      <c r="F51" s="337"/>
      <c r="G51" s="337"/>
      <c r="H51" s="337"/>
      <c r="I51" s="337"/>
      <c r="J51" s="337"/>
      <c r="K51" s="337"/>
      <c r="L51" s="160">
        <f>'1(2)国内交通費、航空旅費'!N30+'1(2)国内交通費、航空旅費'!N55+'1(2)日当他'!M27+'1(2)日当他'!M52+'1(2)日当他'!M77+'1(2)査証他'!L26+'1(2)査証他'!L50</f>
        <v>1456</v>
      </c>
      <c r="N51" s="127"/>
      <c r="O51" s="127"/>
      <c r="P51" s="127"/>
      <c r="Q51" s="127"/>
      <c r="R51" s="127"/>
      <c r="S51" s="127"/>
      <c r="T51" s="127"/>
      <c r="U51" s="127"/>
      <c r="V51" s="127"/>
      <c r="W51" s="127"/>
    </row>
    <row r="52" spans="1:23" ht="18" customHeight="1" thickTop="1" x14ac:dyDescent="0.2">
      <c r="C52" s="127"/>
      <c r="D52" s="127"/>
      <c r="E52" s="185"/>
      <c r="F52" s="154"/>
      <c r="G52" s="154"/>
      <c r="H52" s="154"/>
      <c r="I52" s="154"/>
      <c r="J52" s="154"/>
      <c r="K52" s="154"/>
      <c r="L52" s="154"/>
      <c r="N52" s="127"/>
    </row>
    <row r="53" spans="1:23" ht="18" customHeight="1" x14ac:dyDescent="0.2">
      <c r="A53" s="339" t="s">
        <v>20</v>
      </c>
      <c r="B53" s="339"/>
      <c r="C53" s="339"/>
      <c r="D53" s="339"/>
      <c r="E53" s="339"/>
      <c r="G53" s="154"/>
      <c r="H53" s="154"/>
      <c r="I53" s="154"/>
      <c r="J53" s="154"/>
      <c r="K53" s="154"/>
      <c r="N53" s="127"/>
    </row>
    <row r="54" spans="1:23" ht="18" customHeight="1" x14ac:dyDescent="0.2">
      <c r="G54" s="41"/>
      <c r="H54" s="41"/>
      <c r="I54" s="41"/>
      <c r="J54" s="41"/>
      <c r="K54" s="41"/>
      <c r="N54" s="138"/>
      <c r="O54" s="138"/>
      <c r="P54" s="138"/>
      <c r="Q54" s="138"/>
      <c r="R54" s="138"/>
      <c r="S54" s="138"/>
      <c r="T54" s="138"/>
      <c r="U54" s="138"/>
      <c r="V54" s="138"/>
      <c r="W54" s="138"/>
    </row>
    <row r="55" spans="1:23" ht="18" customHeight="1" x14ac:dyDescent="0.2">
      <c r="G55" s="363"/>
      <c r="H55" s="363"/>
      <c r="I55" s="364"/>
      <c r="J55" s="363"/>
      <c r="K55" s="363"/>
      <c r="N55" s="127"/>
      <c r="O55" s="127"/>
      <c r="P55" s="127"/>
      <c r="Q55" s="127"/>
      <c r="R55" s="127"/>
      <c r="S55" s="127"/>
      <c r="T55" s="127"/>
      <c r="U55" s="127"/>
      <c r="V55" s="127"/>
      <c r="W55" s="127"/>
    </row>
    <row r="56" spans="1:23" ht="18" customHeight="1" x14ac:dyDescent="0.2">
      <c r="G56" s="363"/>
      <c r="H56" s="363"/>
      <c r="I56" s="364"/>
      <c r="J56" s="363"/>
      <c r="K56" s="363"/>
      <c r="N56" s="127"/>
      <c r="O56" s="127"/>
      <c r="P56" s="127"/>
      <c r="Q56" s="127"/>
      <c r="R56" s="127"/>
      <c r="S56" s="127"/>
      <c r="T56" s="127"/>
      <c r="U56" s="127"/>
      <c r="V56" s="127"/>
      <c r="W56" s="127"/>
    </row>
    <row r="57" spans="1:23" ht="18" customHeight="1" x14ac:dyDescent="0.2">
      <c r="G57" s="288"/>
      <c r="H57" s="289"/>
      <c r="I57" s="290"/>
      <c r="J57" s="290"/>
      <c r="K57" s="289"/>
      <c r="M57" s="138"/>
      <c r="N57" s="127"/>
      <c r="O57" s="127"/>
      <c r="P57" s="127"/>
      <c r="Q57" s="127"/>
      <c r="R57" s="127"/>
      <c r="S57" s="127"/>
      <c r="T57" s="127"/>
      <c r="U57" s="127"/>
      <c r="V57" s="127"/>
      <c r="W57" s="127"/>
    </row>
    <row r="58" spans="1:23" ht="18" customHeight="1" x14ac:dyDescent="0.2">
      <c r="G58" s="288"/>
      <c r="H58" s="289"/>
      <c r="I58" s="290"/>
      <c r="J58" s="290"/>
      <c r="K58" s="289"/>
      <c r="M58" s="144"/>
      <c r="N58" s="127"/>
      <c r="O58" s="127"/>
      <c r="P58" s="127"/>
      <c r="Q58" s="127"/>
      <c r="R58" s="127"/>
      <c r="S58" s="127"/>
      <c r="T58" s="127"/>
      <c r="U58" s="127"/>
      <c r="V58" s="127"/>
      <c r="W58" s="127"/>
    </row>
    <row r="59" spans="1:23" ht="18" customHeight="1" x14ac:dyDescent="0.2">
      <c r="G59" s="288"/>
      <c r="H59" s="289"/>
      <c r="I59" s="290"/>
      <c r="J59" s="290"/>
      <c r="K59" s="289"/>
      <c r="M59" s="144"/>
      <c r="N59" s="127"/>
      <c r="O59" s="127"/>
      <c r="P59" s="127"/>
      <c r="Q59" s="127"/>
      <c r="R59" s="127"/>
      <c r="S59" s="127"/>
      <c r="T59" s="127"/>
      <c r="U59" s="127"/>
      <c r="V59" s="127"/>
      <c r="W59" s="127"/>
    </row>
    <row r="60" spans="1:23" ht="18" customHeight="1" x14ac:dyDescent="0.2">
      <c r="G60" s="288"/>
      <c r="H60" s="289"/>
      <c r="I60" s="290"/>
      <c r="J60" s="290"/>
      <c r="K60" s="289"/>
      <c r="M60" s="144"/>
      <c r="N60" s="127"/>
      <c r="O60" s="127"/>
      <c r="P60" s="127"/>
      <c r="Q60" s="127"/>
      <c r="R60" s="127"/>
      <c r="S60" s="127"/>
      <c r="T60" s="127"/>
      <c r="U60" s="127"/>
      <c r="V60" s="127"/>
      <c r="W60" s="127"/>
    </row>
    <row r="61" spans="1:23" ht="18" customHeight="1" x14ac:dyDescent="0.2">
      <c r="G61" s="288"/>
      <c r="H61" s="289"/>
      <c r="I61" s="290"/>
      <c r="J61" s="290"/>
      <c r="K61" s="289"/>
      <c r="M61" s="144"/>
      <c r="N61" s="127"/>
      <c r="O61" s="127"/>
      <c r="P61" s="127"/>
      <c r="Q61" s="127"/>
      <c r="R61" s="127"/>
      <c r="S61" s="127"/>
      <c r="T61" s="127"/>
      <c r="U61" s="127"/>
      <c r="V61" s="127"/>
      <c r="W61" s="127"/>
    </row>
    <row r="62" spans="1:23" ht="18" customHeight="1" x14ac:dyDescent="0.2">
      <c r="G62" s="288"/>
      <c r="H62" s="289"/>
      <c r="I62" s="290"/>
      <c r="J62" s="290"/>
      <c r="K62" s="289"/>
      <c r="M62" s="144"/>
      <c r="N62" s="127"/>
      <c r="O62" s="127"/>
      <c r="P62" s="127"/>
      <c r="Q62" s="127"/>
      <c r="R62" s="127"/>
      <c r="S62" s="127"/>
      <c r="T62" s="127"/>
      <c r="U62" s="127"/>
      <c r="V62" s="127"/>
      <c r="W62" s="127"/>
    </row>
    <row r="63" spans="1:23" ht="18" customHeight="1" x14ac:dyDescent="0.2">
      <c r="G63" s="288"/>
      <c r="H63" s="289"/>
      <c r="I63" s="290"/>
      <c r="J63" s="290"/>
      <c r="K63" s="289"/>
      <c r="N63" s="127"/>
      <c r="O63" s="127"/>
      <c r="P63" s="127"/>
      <c r="Q63" s="127"/>
      <c r="R63" s="127"/>
      <c r="S63" s="127"/>
      <c r="T63" s="127"/>
      <c r="U63" s="127"/>
      <c r="V63" s="127"/>
      <c r="W63" s="127"/>
    </row>
    <row r="64" spans="1:23" ht="18" customHeight="1" x14ac:dyDescent="0.2">
      <c r="G64" s="288"/>
      <c r="H64" s="289"/>
      <c r="I64" s="290"/>
      <c r="J64" s="290"/>
      <c r="K64" s="289"/>
      <c r="N64" s="127"/>
      <c r="O64" s="127"/>
      <c r="P64" s="127"/>
      <c r="Q64" s="127"/>
      <c r="R64" s="127"/>
      <c r="S64" s="127"/>
      <c r="T64" s="127"/>
      <c r="U64" s="127"/>
      <c r="V64" s="127"/>
      <c r="W64" s="127"/>
    </row>
    <row r="65" spans="7:23" ht="18" customHeight="1" x14ac:dyDescent="0.2">
      <c r="G65" s="288"/>
      <c r="H65" s="289"/>
      <c r="I65" s="290"/>
      <c r="J65" s="290"/>
      <c r="K65" s="289"/>
      <c r="N65" s="127"/>
      <c r="O65" s="127"/>
      <c r="P65" s="127"/>
      <c r="Q65" s="127"/>
      <c r="R65" s="127"/>
      <c r="S65" s="127"/>
      <c r="T65" s="127"/>
      <c r="U65" s="127"/>
      <c r="V65" s="127"/>
      <c r="W65" s="127"/>
    </row>
    <row r="66" spans="7:23" ht="18" customHeight="1" x14ac:dyDescent="0.2">
      <c r="G66" s="288"/>
      <c r="H66" s="289"/>
      <c r="I66" s="290"/>
      <c r="J66" s="290"/>
      <c r="K66" s="289"/>
      <c r="N66" s="127"/>
      <c r="O66" s="127"/>
      <c r="P66" s="127"/>
      <c r="Q66" s="127"/>
      <c r="R66" s="127"/>
      <c r="S66" s="127"/>
      <c r="T66" s="127"/>
      <c r="U66" s="127"/>
      <c r="V66" s="127"/>
      <c r="W66" s="127"/>
    </row>
    <row r="67" spans="7:23" ht="18" customHeight="1" x14ac:dyDescent="0.2">
      <c r="G67" s="288"/>
      <c r="H67" s="289"/>
      <c r="I67" s="290"/>
      <c r="J67" s="290"/>
      <c r="K67" s="289"/>
      <c r="N67" s="127"/>
      <c r="O67" s="127"/>
      <c r="P67" s="127"/>
      <c r="Q67" s="127"/>
      <c r="R67" s="127"/>
      <c r="S67" s="127"/>
      <c r="T67" s="127"/>
      <c r="U67" s="127"/>
      <c r="V67" s="127"/>
      <c r="W67" s="127"/>
    </row>
    <row r="68" spans="7:23" ht="18" customHeight="1" x14ac:dyDescent="0.2">
      <c r="G68" s="288"/>
      <c r="H68" s="289"/>
      <c r="I68" s="290"/>
      <c r="J68" s="290"/>
      <c r="K68" s="289"/>
      <c r="N68" s="127"/>
      <c r="O68" s="127"/>
      <c r="P68" s="127"/>
      <c r="Q68" s="127"/>
      <c r="R68" s="127"/>
      <c r="S68" s="127"/>
      <c r="T68" s="127"/>
      <c r="U68" s="127"/>
      <c r="V68" s="127"/>
      <c r="W68" s="127"/>
    </row>
    <row r="69" spans="7:23" ht="18" customHeight="1" x14ac:dyDescent="0.2">
      <c r="G69" s="288"/>
      <c r="H69" s="289"/>
      <c r="I69" s="290"/>
      <c r="J69" s="290"/>
      <c r="K69" s="289"/>
      <c r="N69" s="127"/>
      <c r="O69" s="127"/>
      <c r="P69" s="127"/>
      <c r="Q69" s="127"/>
      <c r="R69" s="127"/>
      <c r="S69" s="127"/>
      <c r="T69" s="127"/>
      <c r="U69" s="127"/>
      <c r="V69" s="127"/>
      <c r="W69" s="127"/>
    </row>
    <row r="70" spans="7:23" ht="18" customHeight="1" x14ac:dyDescent="0.2">
      <c r="G70" s="288"/>
      <c r="H70" s="289"/>
      <c r="I70" s="290"/>
      <c r="J70" s="290"/>
      <c r="K70" s="289"/>
      <c r="N70" s="127"/>
      <c r="O70" s="127"/>
      <c r="P70" s="127"/>
      <c r="Q70" s="127"/>
      <c r="R70" s="127"/>
      <c r="S70" s="127"/>
      <c r="T70" s="127"/>
      <c r="U70" s="127"/>
      <c r="V70" s="127"/>
      <c r="W70" s="127"/>
    </row>
    <row r="71" spans="7:23" ht="18" customHeight="1" x14ac:dyDescent="0.2">
      <c r="G71" s="288"/>
      <c r="H71" s="289"/>
      <c r="I71" s="290"/>
      <c r="J71" s="290"/>
      <c r="K71" s="289"/>
      <c r="N71" s="127"/>
      <c r="O71" s="127"/>
      <c r="P71" s="127"/>
      <c r="Q71" s="127"/>
      <c r="R71" s="127"/>
      <c r="S71" s="127"/>
      <c r="T71" s="127"/>
      <c r="U71" s="127"/>
      <c r="V71" s="127"/>
      <c r="W71" s="127"/>
    </row>
    <row r="72" spans="7:23" ht="18" customHeight="1" x14ac:dyDescent="0.2">
      <c r="G72" s="288"/>
      <c r="H72" s="289"/>
      <c r="I72" s="290"/>
      <c r="J72" s="290"/>
      <c r="K72" s="289"/>
      <c r="N72" s="127"/>
      <c r="O72" s="127"/>
      <c r="P72" s="127"/>
      <c r="Q72" s="127"/>
      <c r="R72" s="127"/>
      <c r="S72" s="127"/>
      <c r="T72" s="127"/>
      <c r="U72" s="127"/>
      <c r="V72" s="127"/>
      <c r="W72" s="127"/>
    </row>
    <row r="73" spans="7:23" ht="18" customHeight="1" x14ac:dyDescent="0.2">
      <c r="G73" s="288"/>
      <c r="H73" s="289"/>
      <c r="I73" s="290"/>
      <c r="J73" s="290"/>
      <c r="K73" s="289"/>
      <c r="N73" s="127"/>
      <c r="O73" s="127"/>
      <c r="P73" s="127"/>
      <c r="Q73" s="127"/>
      <c r="R73" s="127"/>
      <c r="S73" s="127"/>
      <c r="T73" s="127"/>
      <c r="U73" s="127"/>
      <c r="V73" s="127"/>
      <c r="W73" s="127"/>
    </row>
    <row r="74" spans="7:23" ht="18" customHeight="1" x14ac:dyDescent="0.2">
      <c r="G74" s="288"/>
      <c r="H74" s="289"/>
      <c r="I74" s="290"/>
      <c r="J74" s="290"/>
      <c r="K74" s="289"/>
      <c r="N74" s="127"/>
      <c r="O74" s="127"/>
      <c r="P74" s="127"/>
      <c r="Q74" s="127"/>
      <c r="R74" s="127"/>
      <c r="S74" s="127"/>
      <c r="T74" s="127"/>
      <c r="U74" s="127"/>
      <c r="V74" s="127"/>
      <c r="W74" s="127"/>
    </row>
    <row r="75" spans="7:23" ht="18" customHeight="1" x14ac:dyDescent="0.2">
      <c r="G75" s="288"/>
      <c r="H75" s="289"/>
      <c r="I75" s="290"/>
      <c r="J75" s="290"/>
      <c r="K75" s="289"/>
      <c r="N75" s="127"/>
      <c r="O75" s="127"/>
      <c r="P75" s="127"/>
      <c r="Q75" s="127"/>
      <c r="R75" s="127"/>
      <c r="S75" s="127"/>
      <c r="T75" s="127"/>
      <c r="U75" s="127"/>
      <c r="V75" s="127"/>
      <c r="W75" s="127"/>
    </row>
    <row r="76" spans="7:23" ht="18" customHeight="1" x14ac:dyDescent="0.2">
      <c r="G76" s="288"/>
      <c r="H76" s="289"/>
      <c r="I76" s="290"/>
      <c r="J76" s="290"/>
      <c r="K76" s="289"/>
      <c r="N76" s="127"/>
      <c r="O76" s="127"/>
      <c r="P76" s="127"/>
      <c r="Q76" s="127"/>
      <c r="R76" s="127"/>
      <c r="S76" s="127"/>
      <c r="T76" s="127"/>
      <c r="U76" s="127"/>
      <c r="V76" s="127"/>
      <c r="W76" s="127"/>
    </row>
    <row r="77" spans="7:23" ht="18" customHeight="1" x14ac:dyDescent="0.2">
      <c r="N77" s="127"/>
      <c r="O77" s="127"/>
      <c r="P77" s="127"/>
      <c r="Q77" s="127"/>
      <c r="R77" s="127"/>
      <c r="S77" s="127"/>
      <c r="T77" s="127"/>
      <c r="U77" s="127"/>
      <c r="V77" s="127"/>
      <c r="W77" s="127"/>
    </row>
    <row r="78" spans="7:23" ht="18" customHeight="1" x14ac:dyDescent="0.2">
      <c r="N78" s="127"/>
      <c r="O78" s="127"/>
      <c r="P78" s="127"/>
      <c r="Q78" s="127"/>
      <c r="R78" s="127"/>
      <c r="S78" s="127"/>
      <c r="T78" s="127"/>
      <c r="U78" s="127"/>
      <c r="V78" s="127"/>
      <c r="W78" s="127"/>
    </row>
    <row r="79" spans="7:23" ht="18" customHeight="1" x14ac:dyDescent="0.2">
      <c r="N79" s="127"/>
      <c r="O79" s="127"/>
      <c r="P79" s="127"/>
      <c r="Q79" s="127"/>
      <c r="R79" s="127"/>
      <c r="S79" s="127"/>
      <c r="T79" s="127"/>
      <c r="U79" s="127"/>
      <c r="V79" s="127"/>
      <c r="W79" s="127"/>
    </row>
    <row r="80" spans="7:23" ht="18" customHeight="1" x14ac:dyDescent="0.2">
      <c r="N80" s="127"/>
      <c r="O80" s="127"/>
      <c r="P80" s="127"/>
      <c r="Q80" s="127"/>
      <c r="R80" s="127"/>
      <c r="S80" s="127"/>
      <c r="T80" s="127"/>
      <c r="U80" s="127"/>
      <c r="V80" s="127"/>
      <c r="W80" s="127"/>
    </row>
    <row r="81" spans="13:22" ht="18" customHeight="1" x14ac:dyDescent="0.2">
      <c r="M81" s="138"/>
      <c r="N81" s="282"/>
      <c r="O81" s="283"/>
      <c r="P81" s="284"/>
      <c r="Q81" s="282"/>
      <c r="R81" s="285"/>
      <c r="S81" s="284"/>
      <c r="T81" s="282"/>
      <c r="U81" s="286"/>
      <c r="V81" s="287"/>
    </row>
    <row r="82" spans="13:22" ht="18" customHeight="1" x14ac:dyDescent="0.2">
      <c r="M82" s="144"/>
      <c r="N82" s="282"/>
      <c r="O82" s="283"/>
      <c r="P82" s="284"/>
      <c r="Q82" s="282"/>
      <c r="R82" s="285"/>
      <c r="S82" s="284"/>
      <c r="T82" s="282"/>
      <c r="U82" s="286"/>
      <c r="V82" s="287"/>
    </row>
    <row r="83" spans="13:22" ht="18" customHeight="1" x14ac:dyDescent="0.2">
      <c r="M83" s="144"/>
      <c r="N83" s="282"/>
      <c r="O83" s="283"/>
      <c r="P83" s="284"/>
      <c r="Q83" s="282"/>
      <c r="R83" s="285"/>
      <c r="S83" s="284"/>
      <c r="T83" s="282"/>
      <c r="U83" s="286"/>
      <c r="V83" s="287"/>
    </row>
    <row r="84" spans="13:22" ht="18" customHeight="1" x14ac:dyDescent="0.2">
      <c r="M84" s="144"/>
      <c r="N84" s="282"/>
      <c r="O84" s="283"/>
      <c r="P84" s="284"/>
      <c r="Q84" s="282"/>
      <c r="R84" s="285"/>
      <c r="S84" s="284"/>
      <c r="T84" s="282"/>
      <c r="U84" s="286"/>
      <c r="V84" s="287"/>
    </row>
    <row r="85" spans="13:22" ht="18" customHeight="1" x14ac:dyDescent="0.2">
      <c r="M85" s="144"/>
      <c r="N85" s="282"/>
      <c r="O85" s="283"/>
      <c r="P85" s="284"/>
      <c r="Q85" s="282"/>
      <c r="R85" s="285"/>
      <c r="S85" s="284"/>
      <c r="T85" s="282"/>
      <c r="U85" s="286"/>
      <c r="V85" s="287"/>
    </row>
    <row r="86" spans="13:22" ht="18" customHeight="1" x14ac:dyDescent="0.2">
      <c r="M86" s="144"/>
      <c r="N86" s="282"/>
      <c r="O86" s="283"/>
      <c r="P86" s="284"/>
      <c r="Q86" s="282"/>
      <c r="R86" s="285"/>
      <c r="S86" s="284"/>
      <c r="T86" s="282"/>
      <c r="U86" s="286"/>
      <c r="V86" s="287"/>
    </row>
    <row r="87" spans="13:22" ht="18" customHeight="1" x14ac:dyDescent="0.2">
      <c r="N87" s="282"/>
      <c r="O87" s="283"/>
      <c r="P87" s="284"/>
      <c r="Q87" s="282"/>
      <c r="R87" s="285"/>
      <c r="S87" s="284"/>
      <c r="T87" s="282"/>
      <c r="U87" s="286"/>
      <c r="V87" s="287"/>
    </row>
    <row r="88" spans="13:22" ht="18" customHeight="1" x14ac:dyDescent="0.2">
      <c r="N88" s="282"/>
      <c r="O88" s="283"/>
      <c r="P88" s="284"/>
      <c r="Q88" s="282"/>
      <c r="R88" s="285"/>
      <c r="S88" s="284"/>
      <c r="T88" s="282"/>
      <c r="U88" s="286"/>
      <c r="V88" s="287"/>
    </row>
    <row r="89" spans="13:22" ht="18" customHeight="1" x14ac:dyDescent="0.2">
      <c r="N89" s="282"/>
      <c r="O89" s="283"/>
      <c r="P89" s="284"/>
      <c r="Q89" s="282"/>
      <c r="R89" s="285"/>
      <c r="S89" s="284"/>
      <c r="T89" s="282"/>
      <c r="U89" s="286"/>
      <c r="V89" s="287"/>
    </row>
    <row r="90" spans="13:22" ht="18" customHeight="1" x14ac:dyDescent="0.2">
      <c r="N90" s="282"/>
      <c r="O90" s="283"/>
      <c r="P90" s="284"/>
      <c r="Q90" s="282"/>
      <c r="R90" s="285"/>
      <c r="S90" s="284"/>
      <c r="T90" s="282"/>
      <c r="U90" s="286"/>
      <c r="V90" s="287"/>
    </row>
    <row r="91" spans="13:22" ht="18" customHeight="1" x14ac:dyDescent="0.2">
      <c r="N91" s="282"/>
      <c r="O91" s="283"/>
      <c r="P91" s="284"/>
      <c r="Q91" s="282"/>
      <c r="R91" s="285"/>
      <c r="S91" s="284"/>
      <c r="T91" s="282"/>
      <c r="U91" s="286"/>
      <c r="V91" s="287"/>
    </row>
    <row r="92" spans="13:22" ht="18" customHeight="1" x14ac:dyDescent="0.2">
      <c r="N92" s="282"/>
      <c r="O92" s="283"/>
      <c r="P92" s="284"/>
      <c r="Q92" s="282"/>
      <c r="R92" s="285"/>
      <c r="S92" s="284"/>
      <c r="T92" s="282"/>
      <c r="U92" s="286"/>
      <c r="V92" s="287"/>
    </row>
    <row r="93" spans="13:22" ht="18" customHeight="1" x14ac:dyDescent="0.2">
      <c r="N93" s="282"/>
      <c r="O93" s="283"/>
      <c r="P93" s="284"/>
      <c r="Q93" s="282"/>
      <c r="R93" s="285"/>
      <c r="S93" s="284"/>
      <c r="T93" s="282"/>
      <c r="U93" s="286"/>
      <c r="V93" s="287"/>
    </row>
    <row r="94" spans="13:22" ht="18" customHeight="1" x14ac:dyDescent="0.2">
      <c r="N94" s="282"/>
      <c r="O94" s="283"/>
      <c r="P94" s="284"/>
      <c r="Q94" s="282"/>
      <c r="R94" s="285"/>
      <c r="S94" s="284"/>
      <c r="T94" s="282"/>
      <c r="U94" s="286"/>
      <c r="V94" s="287"/>
    </row>
    <row r="95" spans="13:22" ht="18" customHeight="1" x14ac:dyDescent="0.2">
      <c r="N95" s="282"/>
      <c r="O95" s="283"/>
      <c r="P95" s="284"/>
      <c r="Q95" s="282"/>
      <c r="R95" s="285"/>
      <c r="S95" s="284"/>
      <c r="T95" s="282"/>
      <c r="U95" s="286"/>
      <c r="V95" s="287"/>
    </row>
    <row r="96" spans="13:22" ht="18" customHeight="1" x14ac:dyDescent="0.2">
      <c r="N96" s="282"/>
      <c r="O96" s="283"/>
      <c r="P96" s="284"/>
      <c r="Q96" s="282"/>
      <c r="R96" s="285"/>
      <c r="S96" s="284"/>
      <c r="T96" s="282"/>
      <c r="U96" s="286"/>
      <c r="V96" s="287"/>
    </row>
    <row r="97" spans="13:23" ht="18" customHeight="1" x14ac:dyDescent="0.2">
      <c r="N97" s="282"/>
      <c r="O97" s="283"/>
      <c r="P97" s="284"/>
      <c r="Q97" s="282"/>
      <c r="R97" s="285"/>
      <c r="S97" s="284"/>
      <c r="T97" s="282"/>
      <c r="U97" s="286"/>
      <c r="V97" s="287"/>
    </row>
    <row r="98" spans="13:23" ht="18" customHeight="1" x14ac:dyDescent="0.2">
      <c r="N98" s="282"/>
      <c r="O98" s="283"/>
      <c r="P98" s="284"/>
      <c r="Q98" s="282"/>
      <c r="R98" s="285"/>
      <c r="S98" s="284"/>
      <c r="T98" s="282"/>
      <c r="U98" s="286"/>
      <c r="V98" s="287"/>
    </row>
    <row r="99" spans="13:23" ht="18" customHeight="1" x14ac:dyDescent="0.2">
      <c r="N99" s="127"/>
    </row>
    <row r="100" spans="13:23" ht="18" customHeight="1" x14ac:dyDescent="0.2">
      <c r="N100" s="127"/>
    </row>
    <row r="101" spans="13:23" ht="18" customHeight="1" x14ac:dyDescent="0.2">
      <c r="N101" s="127"/>
    </row>
    <row r="102" spans="13:23" ht="18" customHeight="1" x14ac:dyDescent="0.2">
      <c r="N102" s="127"/>
    </row>
    <row r="103" spans="13:23" ht="18" customHeight="1" x14ac:dyDescent="0.2">
      <c r="N103" s="281"/>
      <c r="O103" s="281"/>
      <c r="P103" s="281"/>
      <c r="Q103" s="281"/>
      <c r="R103" s="281"/>
      <c r="S103" s="281"/>
      <c r="T103" s="281"/>
      <c r="U103" s="281"/>
      <c r="V103" s="281"/>
      <c r="W103" s="281"/>
    </row>
    <row r="104" spans="13:23" ht="18" customHeight="1" x14ac:dyDescent="0.2">
      <c r="N104" s="282"/>
      <c r="O104" s="283"/>
      <c r="P104" s="284"/>
      <c r="Q104" s="282"/>
      <c r="R104" s="285"/>
      <c r="S104" s="284"/>
      <c r="T104" s="282"/>
      <c r="U104" s="286"/>
      <c r="V104" s="287"/>
    </row>
    <row r="105" spans="13:23" ht="18" customHeight="1" x14ac:dyDescent="0.2">
      <c r="N105" s="282"/>
      <c r="O105" s="283"/>
      <c r="P105" s="284"/>
      <c r="Q105" s="282"/>
      <c r="R105" s="285"/>
      <c r="S105" s="284"/>
      <c r="T105" s="282"/>
      <c r="U105" s="286"/>
      <c r="V105" s="287"/>
    </row>
    <row r="106" spans="13:23" ht="18" customHeight="1" x14ac:dyDescent="0.2">
      <c r="M106" s="138"/>
      <c r="N106" s="282"/>
      <c r="O106" s="283"/>
      <c r="P106" s="284"/>
      <c r="Q106" s="282"/>
      <c r="R106" s="285"/>
      <c r="S106" s="284"/>
      <c r="T106" s="282"/>
      <c r="U106" s="286"/>
      <c r="V106" s="287"/>
    </row>
    <row r="107" spans="13:23" ht="18" customHeight="1" x14ac:dyDescent="0.2">
      <c r="M107" s="144"/>
      <c r="N107" s="282"/>
      <c r="O107" s="283"/>
      <c r="P107" s="284"/>
      <c r="Q107" s="282"/>
      <c r="R107" s="285"/>
      <c r="S107" s="284"/>
      <c r="T107" s="282"/>
      <c r="U107" s="286"/>
      <c r="V107" s="287"/>
    </row>
    <row r="108" spans="13:23" ht="18" customHeight="1" x14ac:dyDescent="0.2">
      <c r="M108" s="144"/>
      <c r="N108" s="282"/>
      <c r="O108" s="283"/>
      <c r="P108" s="284"/>
      <c r="Q108" s="282"/>
      <c r="R108" s="285"/>
      <c r="S108" s="284"/>
      <c r="T108" s="282"/>
      <c r="U108" s="286"/>
      <c r="V108" s="287"/>
    </row>
    <row r="109" spans="13:23" ht="18" customHeight="1" x14ac:dyDescent="0.2">
      <c r="M109" s="144"/>
      <c r="N109" s="282"/>
      <c r="O109" s="283"/>
      <c r="P109" s="284"/>
      <c r="Q109" s="282"/>
      <c r="R109" s="285"/>
      <c r="S109" s="284"/>
      <c r="T109" s="282"/>
      <c r="U109" s="286"/>
      <c r="V109" s="287"/>
    </row>
    <row r="110" spans="13:23" ht="18" customHeight="1" x14ac:dyDescent="0.2">
      <c r="M110" s="144"/>
      <c r="N110" s="282"/>
      <c r="O110" s="283"/>
      <c r="P110" s="284"/>
      <c r="Q110" s="282"/>
      <c r="R110" s="285"/>
      <c r="S110" s="284"/>
      <c r="T110" s="282"/>
      <c r="U110" s="286"/>
      <c r="V110" s="287"/>
    </row>
    <row r="111" spans="13:23" ht="18" customHeight="1" x14ac:dyDescent="0.2">
      <c r="M111" s="144"/>
      <c r="N111" s="282"/>
      <c r="O111" s="283"/>
      <c r="P111" s="284"/>
      <c r="Q111" s="282"/>
      <c r="R111" s="285"/>
      <c r="S111" s="284"/>
      <c r="T111" s="282"/>
      <c r="U111" s="286"/>
      <c r="V111" s="287"/>
    </row>
    <row r="112" spans="13:23" ht="18" customHeight="1" x14ac:dyDescent="0.2">
      <c r="N112" s="282"/>
      <c r="O112" s="283"/>
      <c r="P112" s="284"/>
      <c r="Q112" s="282"/>
      <c r="R112" s="285"/>
      <c r="S112" s="284"/>
      <c r="T112" s="282"/>
      <c r="U112" s="286"/>
      <c r="V112" s="287"/>
    </row>
    <row r="113" spans="14:23" ht="18" customHeight="1" x14ac:dyDescent="0.2">
      <c r="N113" s="282"/>
      <c r="O113" s="283"/>
      <c r="P113" s="284"/>
      <c r="Q113" s="282"/>
      <c r="R113" s="285"/>
      <c r="S113" s="284"/>
      <c r="T113" s="282"/>
      <c r="U113" s="286"/>
      <c r="V113" s="287"/>
    </row>
    <row r="114" spans="14:23" ht="18" customHeight="1" x14ac:dyDescent="0.2">
      <c r="N114" s="282"/>
      <c r="O114" s="283"/>
      <c r="P114" s="284"/>
      <c r="Q114" s="282"/>
      <c r="R114" s="285"/>
      <c r="S114" s="284"/>
      <c r="T114" s="282"/>
      <c r="U114" s="286"/>
      <c r="V114" s="287"/>
    </row>
    <row r="115" spans="14:23" ht="18" customHeight="1" x14ac:dyDescent="0.2">
      <c r="N115" s="282"/>
      <c r="O115" s="283"/>
      <c r="P115" s="284"/>
      <c r="Q115" s="282"/>
      <c r="R115" s="285"/>
      <c r="S115" s="284"/>
      <c r="T115" s="282"/>
      <c r="U115" s="286"/>
      <c r="V115" s="287"/>
    </row>
    <row r="116" spans="14:23" ht="18" customHeight="1" x14ac:dyDescent="0.2">
      <c r="N116" s="282"/>
      <c r="O116" s="283"/>
      <c r="P116" s="284"/>
      <c r="Q116" s="282"/>
      <c r="R116" s="285"/>
      <c r="S116" s="284"/>
      <c r="T116" s="282"/>
      <c r="U116" s="286"/>
      <c r="V116" s="287"/>
    </row>
    <row r="117" spans="14:23" ht="18" customHeight="1" x14ac:dyDescent="0.2">
      <c r="N117" s="282"/>
      <c r="O117" s="283"/>
      <c r="P117" s="284"/>
      <c r="Q117" s="282"/>
      <c r="R117" s="285"/>
      <c r="S117" s="284"/>
      <c r="T117" s="282"/>
      <c r="U117" s="286"/>
      <c r="V117" s="287"/>
    </row>
    <row r="118" spans="14:23" ht="18" customHeight="1" x14ac:dyDescent="0.2">
      <c r="N118" s="282"/>
      <c r="O118" s="283"/>
      <c r="P118" s="284"/>
      <c r="Q118" s="282"/>
      <c r="R118" s="285"/>
      <c r="S118" s="284"/>
      <c r="T118" s="282"/>
      <c r="U118" s="286"/>
      <c r="V118" s="287"/>
    </row>
    <row r="119" spans="14:23" ht="18" customHeight="1" x14ac:dyDescent="0.2">
      <c r="N119" s="282"/>
      <c r="O119" s="283"/>
      <c r="P119" s="284"/>
      <c r="Q119" s="282"/>
      <c r="R119" s="285"/>
      <c r="S119" s="284"/>
      <c r="T119" s="282"/>
      <c r="U119" s="286"/>
      <c r="V119" s="287"/>
    </row>
    <row r="120" spans="14:23" ht="18" customHeight="1" x14ac:dyDescent="0.2">
      <c r="N120" s="282"/>
      <c r="O120" s="283"/>
      <c r="P120" s="284"/>
      <c r="Q120" s="282"/>
      <c r="R120" s="285"/>
      <c r="S120" s="284"/>
      <c r="T120" s="282"/>
      <c r="U120" s="286"/>
      <c r="V120" s="287"/>
    </row>
    <row r="121" spans="14:23" ht="18" customHeight="1" x14ac:dyDescent="0.2">
      <c r="N121" s="282"/>
      <c r="O121" s="283"/>
      <c r="P121" s="284"/>
      <c r="Q121" s="282"/>
      <c r="R121" s="285"/>
      <c r="S121" s="284"/>
      <c r="T121" s="282"/>
      <c r="U121" s="286"/>
      <c r="V121" s="287"/>
    </row>
    <row r="122" spans="14:23" ht="18" customHeight="1" x14ac:dyDescent="0.2">
      <c r="N122" s="282"/>
      <c r="O122" s="283"/>
      <c r="P122" s="284"/>
      <c r="Q122" s="282"/>
      <c r="R122" s="285"/>
      <c r="S122" s="284"/>
      <c r="T122" s="282"/>
      <c r="U122" s="286"/>
      <c r="V122" s="287"/>
    </row>
    <row r="123" spans="14:23" ht="18" customHeight="1" x14ac:dyDescent="0.2">
      <c r="N123" s="282"/>
      <c r="O123" s="283"/>
      <c r="P123" s="284"/>
      <c r="Q123" s="282"/>
      <c r="R123" s="285"/>
      <c r="S123" s="284"/>
      <c r="T123" s="282"/>
      <c r="U123" s="286"/>
      <c r="V123" s="287"/>
    </row>
    <row r="124" spans="14:23" ht="18" customHeight="1" x14ac:dyDescent="0.2">
      <c r="N124" s="127"/>
    </row>
    <row r="125" spans="14:23" ht="18" customHeight="1" x14ac:dyDescent="0.2">
      <c r="N125" s="127"/>
    </row>
    <row r="126" spans="14:23" ht="18" customHeight="1" x14ac:dyDescent="0.2">
      <c r="N126" s="127"/>
    </row>
    <row r="127" spans="14:23" ht="18" customHeight="1" x14ac:dyDescent="0.2">
      <c r="N127" s="281"/>
      <c r="O127" s="281"/>
      <c r="P127" s="281"/>
      <c r="Q127" s="281"/>
      <c r="R127" s="281"/>
      <c r="S127" s="281"/>
      <c r="T127" s="281"/>
      <c r="U127" s="281"/>
      <c r="V127" s="281"/>
      <c r="W127" s="281"/>
    </row>
    <row r="128" spans="14:23" ht="18" customHeight="1" x14ac:dyDescent="0.2">
      <c r="N128" s="282"/>
      <c r="O128" s="283"/>
      <c r="P128" s="284"/>
      <c r="Q128" s="282"/>
      <c r="R128" s="285"/>
      <c r="S128" s="284"/>
      <c r="T128" s="282"/>
      <c r="U128" s="286"/>
      <c r="V128" s="287"/>
    </row>
    <row r="129" spans="13:22" ht="18" customHeight="1" x14ac:dyDescent="0.2">
      <c r="N129" s="282"/>
      <c r="O129" s="283"/>
      <c r="P129" s="284"/>
      <c r="Q129" s="282"/>
      <c r="R129" s="285"/>
      <c r="S129" s="284"/>
      <c r="T129" s="282"/>
      <c r="U129" s="286"/>
      <c r="V129" s="287"/>
    </row>
    <row r="130" spans="13:22" ht="18" customHeight="1" x14ac:dyDescent="0.2">
      <c r="M130" s="138"/>
      <c r="N130" s="282"/>
      <c r="O130" s="283"/>
      <c r="P130" s="284"/>
      <c r="Q130" s="282"/>
      <c r="R130" s="285"/>
      <c r="S130" s="284"/>
      <c r="T130" s="282"/>
      <c r="U130" s="286"/>
      <c r="V130" s="287"/>
    </row>
    <row r="131" spans="13:22" ht="18" customHeight="1" x14ac:dyDescent="0.2">
      <c r="M131" s="144"/>
      <c r="N131" s="282"/>
      <c r="O131" s="283"/>
      <c r="P131" s="284"/>
      <c r="Q131" s="282"/>
      <c r="R131" s="285"/>
      <c r="S131" s="284"/>
      <c r="T131" s="282"/>
      <c r="U131" s="286"/>
      <c r="V131" s="287"/>
    </row>
    <row r="132" spans="13:22" ht="18" customHeight="1" x14ac:dyDescent="0.2">
      <c r="M132" s="144"/>
      <c r="N132" s="282"/>
      <c r="O132" s="283"/>
      <c r="P132" s="284"/>
      <c r="Q132" s="282"/>
      <c r="R132" s="285"/>
      <c r="S132" s="284"/>
      <c r="T132" s="282"/>
      <c r="U132" s="286"/>
      <c r="V132" s="287"/>
    </row>
    <row r="133" spans="13:22" ht="18" customHeight="1" x14ac:dyDescent="0.2">
      <c r="M133" s="144"/>
      <c r="N133" s="282"/>
      <c r="O133" s="283"/>
      <c r="P133" s="284"/>
      <c r="Q133" s="282"/>
      <c r="R133" s="285"/>
      <c r="S133" s="284"/>
      <c r="T133" s="282"/>
      <c r="U133" s="286"/>
      <c r="V133" s="287"/>
    </row>
    <row r="134" spans="13:22" ht="18" customHeight="1" x14ac:dyDescent="0.2">
      <c r="M134" s="144"/>
      <c r="N134" s="282"/>
      <c r="O134" s="283"/>
      <c r="P134" s="284"/>
      <c r="Q134" s="282"/>
      <c r="R134" s="285"/>
      <c r="S134" s="284"/>
      <c r="T134" s="282"/>
      <c r="U134" s="286"/>
      <c r="V134" s="287"/>
    </row>
    <row r="135" spans="13:22" ht="18" customHeight="1" x14ac:dyDescent="0.2">
      <c r="M135" s="144"/>
      <c r="N135" s="282"/>
      <c r="O135" s="283"/>
      <c r="P135" s="284"/>
      <c r="Q135" s="282"/>
      <c r="R135" s="285"/>
      <c r="S135" s="284"/>
      <c r="T135" s="282"/>
      <c r="U135" s="286"/>
      <c r="V135" s="287"/>
    </row>
    <row r="136" spans="13:22" ht="18" customHeight="1" x14ac:dyDescent="0.2">
      <c r="N136" s="282"/>
      <c r="O136" s="283"/>
      <c r="P136" s="284"/>
      <c r="Q136" s="282"/>
      <c r="R136" s="285"/>
      <c r="S136" s="284"/>
      <c r="T136" s="282"/>
      <c r="U136" s="286"/>
      <c r="V136" s="287"/>
    </row>
    <row r="137" spans="13:22" ht="18" customHeight="1" x14ac:dyDescent="0.2">
      <c r="N137" s="282"/>
      <c r="O137" s="283"/>
      <c r="P137" s="284"/>
      <c r="Q137" s="282"/>
      <c r="R137" s="285"/>
      <c r="S137" s="284"/>
      <c r="T137" s="282"/>
      <c r="U137" s="286"/>
      <c r="V137" s="287"/>
    </row>
    <row r="138" spans="13:22" ht="18" customHeight="1" x14ac:dyDescent="0.2">
      <c r="N138" s="282"/>
      <c r="O138" s="283"/>
      <c r="P138" s="284"/>
      <c r="Q138" s="282"/>
      <c r="R138" s="285"/>
      <c r="S138" s="284"/>
      <c r="T138" s="282"/>
      <c r="U138" s="286"/>
      <c r="V138" s="287"/>
    </row>
    <row r="139" spans="13:22" ht="18" customHeight="1" x14ac:dyDescent="0.2">
      <c r="N139" s="282"/>
      <c r="O139" s="283"/>
      <c r="P139" s="284"/>
      <c r="Q139" s="282"/>
      <c r="R139" s="285"/>
      <c r="S139" s="284"/>
      <c r="T139" s="282"/>
      <c r="U139" s="286"/>
      <c r="V139" s="287"/>
    </row>
    <row r="140" spans="13:22" ht="18" customHeight="1" x14ac:dyDescent="0.2">
      <c r="N140" s="282"/>
      <c r="O140" s="283"/>
      <c r="P140" s="284"/>
      <c r="Q140" s="282"/>
      <c r="R140" s="285"/>
      <c r="S140" s="284"/>
      <c r="T140" s="282"/>
      <c r="U140" s="286"/>
      <c r="V140" s="287"/>
    </row>
    <row r="141" spans="13:22" ht="18" customHeight="1" x14ac:dyDescent="0.2">
      <c r="N141" s="282"/>
      <c r="O141" s="283"/>
      <c r="P141" s="284"/>
      <c r="Q141" s="282"/>
      <c r="R141" s="285"/>
      <c r="S141" s="284"/>
      <c r="T141" s="282"/>
      <c r="U141" s="286"/>
      <c r="V141" s="287"/>
    </row>
    <row r="142" spans="13:22" ht="18" customHeight="1" x14ac:dyDescent="0.2">
      <c r="N142" s="282"/>
      <c r="O142" s="283"/>
      <c r="P142" s="284"/>
      <c r="Q142" s="282"/>
      <c r="R142" s="285"/>
      <c r="S142" s="284"/>
      <c r="T142" s="282"/>
      <c r="U142" s="286"/>
      <c r="V142" s="287"/>
    </row>
    <row r="143" spans="13:22" ht="18" customHeight="1" x14ac:dyDescent="0.2">
      <c r="N143" s="282"/>
      <c r="O143" s="283"/>
      <c r="P143" s="284"/>
      <c r="Q143" s="282"/>
      <c r="R143" s="285"/>
      <c r="S143" s="284"/>
      <c r="T143" s="282"/>
      <c r="U143" s="286"/>
      <c r="V143" s="287"/>
    </row>
    <row r="144" spans="13:22" ht="18" customHeight="1" x14ac:dyDescent="0.2">
      <c r="N144" s="282"/>
      <c r="O144" s="283"/>
      <c r="P144" s="284"/>
      <c r="Q144" s="282"/>
      <c r="R144" s="285"/>
      <c r="S144" s="284"/>
      <c r="T144" s="282"/>
      <c r="U144" s="286"/>
      <c r="V144" s="287"/>
    </row>
    <row r="145" spans="13:23" ht="18" customHeight="1" x14ac:dyDescent="0.2">
      <c r="N145" s="282"/>
      <c r="O145" s="283"/>
      <c r="P145" s="284"/>
      <c r="Q145" s="282"/>
      <c r="R145" s="285"/>
      <c r="S145" s="284"/>
      <c r="T145" s="282"/>
      <c r="U145" s="286"/>
      <c r="V145" s="287"/>
    </row>
    <row r="146" spans="13:23" ht="18" customHeight="1" x14ac:dyDescent="0.2">
      <c r="N146" s="282"/>
      <c r="O146" s="283"/>
      <c r="P146" s="284"/>
      <c r="Q146" s="282"/>
      <c r="R146" s="285"/>
      <c r="S146" s="284"/>
      <c r="T146" s="282"/>
      <c r="U146" s="286"/>
      <c r="V146" s="287"/>
    </row>
    <row r="147" spans="13:23" ht="18" customHeight="1" x14ac:dyDescent="0.2">
      <c r="N147" s="282"/>
      <c r="O147" s="283"/>
      <c r="P147" s="284"/>
      <c r="Q147" s="282"/>
      <c r="R147" s="285"/>
      <c r="S147" s="284"/>
      <c r="T147" s="282"/>
      <c r="U147" s="286"/>
      <c r="V147" s="287"/>
    </row>
    <row r="148" spans="13:23" ht="18" customHeight="1" x14ac:dyDescent="0.2">
      <c r="N148" s="127"/>
    </row>
    <row r="149" spans="13:23" ht="18" customHeight="1" x14ac:dyDescent="0.2">
      <c r="N149" s="127"/>
    </row>
    <row r="150" spans="13:23" ht="18" customHeight="1" x14ac:dyDescent="0.2">
      <c r="N150" s="127"/>
    </row>
    <row r="151" spans="13:23" ht="18" customHeight="1" x14ac:dyDescent="0.2">
      <c r="N151" s="127"/>
    </row>
    <row r="152" spans="13:23" ht="18" customHeight="1" x14ac:dyDescent="0.2">
      <c r="N152" s="281"/>
      <c r="O152" s="281"/>
      <c r="P152" s="281"/>
      <c r="Q152" s="281"/>
      <c r="R152" s="281"/>
      <c r="S152" s="281"/>
      <c r="T152" s="281"/>
      <c r="U152" s="281"/>
      <c r="V152" s="281"/>
      <c r="W152" s="281"/>
    </row>
    <row r="153" spans="13:23" ht="18" customHeight="1" x14ac:dyDescent="0.2">
      <c r="N153" s="282"/>
      <c r="O153" s="283"/>
      <c r="P153" s="284"/>
      <c r="Q153" s="282"/>
      <c r="R153" s="285"/>
      <c r="S153" s="284"/>
      <c r="T153" s="282"/>
      <c r="U153" s="286"/>
      <c r="V153" s="287"/>
    </row>
    <row r="154" spans="13:23" ht="18" customHeight="1" x14ac:dyDescent="0.2">
      <c r="N154" s="282"/>
      <c r="O154" s="283"/>
      <c r="P154" s="284"/>
      <c r="Q154" s="282"/>
      <c r="R154" s="285"/>
      <c r="S154" s="284"/>
      <c r="T154" s="282"/>
      <c r="U154" s="286"/>
      <c r="V154" s="287"/>
    </row>
    <row r="155" spans="13:23" ht="18" customHeight="1" x14ac:dyDescent="0.2">
      <c r="M155" s="138"/>
      <c r="N155" s="282"/>
      <c r="O155" s="283"/>
      <c r="P155" s="284"/>
      <c r="Q155" s="282"/>
      <c r="R155" s="285"/>
      <c r="S155" s="284"/>
      <c r="T155" s="282"/>
      <c r="U155" s="286"/>
      <c r="V155" s="287"/>
    </row>
    <row r="156" spans="13:23" ht="18" customHeight="1" x14ac:dyDescent="0.2">
      <c r="M156" s="144"/>
      <c r="N156" s="282"/>
      <c r="O156" s="283"/>
      <c r="P156" s="284"/>
      <c r="Q156" s="282"/>
      <c r="R156" s="285"/>
      <c r="S156" s="284"/>
      <c r="T156" s="282"/>
      <c r="U156" s="286"/>
      <c r="V156" s="287"/>
    </row>
    <row r="157" spans="13:23" ht="18" customHeight="1" x14ac:dyDescent="0.2">
      <c r="M157" s="144"/>
      <c r="N157" s="282"/>
      <c r="O157" s="283"/>
      <c r="P157" s="284"/>
      <c r="Q157" s="282"/>
      <c r="R157" s="285"/>
      <c r="S157" s="284"/>
      <c r="T157" s="282"/>
      <c r="U157" s="286"/>
      <c r="V157" s="287"/>
    </row>
    <row r="158" spans="13:23" ht="18" customHeight="1" x14ac:dyDescent="0.2">
      <c r="M158" s="144"/>
      <c r="N158" s="282"/>
      <c r="O158" s="283"/>
      <c r="P158" s="284"/>
      <c r="Q158" s="282"/>
      <c r="R158" s="285"/>
      <c r="S158" s="284"/>
      <c r="T158" s="282"/>
      <c r="U158" s="286"/>
      <c r="V158" s="287"/>
    </row>
    <row r="159" spans="13:23" ht="18" customHeight="1" x14ac:dyDescent="0.2">
      <c r="M159" s="144"/>
      <c r="N159" s="282"/>
      <c r="O159" s="283"/>
      <c r="P159" s="284"/>
      <c r="Q159" s="282"/>
      <c r="R159" s="285"/>
      <c r="S159" s="284"/>
      <c r="T159" s="282"/>
      <c r="U159" s="286"/>
      <c r="V159" s="287"/>
    </row>
    <row r="160" spans="13:23" ht="18" customHeight="1" x14ac:dyDescent="0.2">
      <c r="M160" s="144"/>
      <c r="N160" s="282"/>
      <c r="O160" s="283"/>
      <c r="P160" s="284"/>
      <c r="Q160" s="282"/>
      <c r="R160" s="285"/>
      <c r="S160" s="284"/>
      <c r="T160" s="282"/>
      <c r="U160" s="286"/>
      <c r="V160" s="287"/>
    </row>
    <row r="161" spans="14:22" ht="18" customHeight="1" x14ac:dyDescent="0.2">
      <c r="N161" s="282"/>
      <c r="O161" s="283"/>
      <c r="P161" s="284"/>
      <c r="Q161" s="282"/>
      <c r="R161" s="285"/>
      <c r="S161" s="284"/>
      <c r="T161" s="282"/>
      <c r="U161" s="286"/>
      <c r="V161" s="287"/>
    </row>
    <row r="162" spans="14:22" ht="18" customHeight="1" x14ac:dyDescent="0.2">
      <c r="N162" s="282"/>
      <c r="O162" s="283"/>
      <c r="P162" s="284"/>
      <c r="Q162" s="282"/>
      <c r="R162" s="285"/>
      <c r="S162" s="284"/>
      <c r="T162" s="282"/>
      <c r="U162" s="286"/>
      <c r="V162" s="287"/>
    </row>
    <row r="163" spans="14:22" ht="18" customHeight="1" x14ac:dyDescent="0.2">
      <c r="N163" s="282"/>
      <c r="O163" s="283"/>
      <c r="P163" s="284"/>
      <c r="Q163" s="282"/>
      <c r="R163" s="285"/>
      <c r="S163" s="284"/>
      <c r="T163" s="282"/>
      <c r="U163" s="286"/>
      <c r="V163" s="287"/>
    </row>
    <row r="164" spans="14:22" ht="18" customHeight="1" x14ac:dyDescent="0.2">
      <c r="N164" s="282"/>
      <c r="O164" s="283"/>
      <c r="P164" s="284"/>
      <c r="Q164" s="282"/>
      <c r="R164" s="285"/>
      <c r="S164" s="284"/>
      <c r="T164" s="282"/>
      <c r="U164" s="286"/>
      <c r="V164" s="287"/>
    </row>
    <row r="165" spans="14:22" ht="18" customHeight="1" x14ac:dyDescent="0.2">
      <c r="N165" s="282"/>
      <c r="O165" s="283"/>
      <c r="P165" s="284"/>
      <c r="Q165" s="282"/>
      <c r="R165" s="285"/>
      <c r="S165" s="284"/>
      <c r="T165" s="282"/>
      <c r="U165" s="286"/>
      <c r="V165" s="287"/>
    </row>
    <row r="166" spans="14:22" ht="18" customHeight="1" x14ac:dyDescent="0.2">
      <c r="N166" s="282"/>
      <c r="O166" s="283"/>
      <c r="P166" s="284"/>
      <c r="Q166" s="282"/>
      <c r="R166" s="285"/>
      <c r="S166" s="284"/>
      <c r="T166" s="282"/>
      <c r="U166" s="286"/>
      <c r="V166" s="287"/>
    </row>
    <row r="167" spans="14:22" ht="18" customHeight="1" x14ac:dyDescent="0.2">
      <c r="N167" s="282"/>
      <c r="O167" s="283"/>
      <c r="P167" s="284"/>
      <c r="Q167" s="282"/>
      <c r="R167" s="285"/>
      <c r="S167" s="284"/>
      <c r="T167" s="282"/>
      <c r="U167" s="286"/>
      <c r="V167" s="287"/>
    </row>
    <row r="168" spans="14:22" ht="18" customHeight="1" x14ac:dyDescent="0.2">
      <c r="N168" s="282"/>
      <c r="O168" s="283"/>
      <c r="P168" s="284"/>
      <c r="Q168" s="282"/>
      <c r="R168" s="285"/>
      <c r="S168" s="284"/>
      <c r="T168" s="282"/>
      <c r="U168" s="286"/>
      <c r="V168" s="287"/>
    </row>
    <row r="169" spans="14:22" ht="18" customHeight="1" x14ac:dyDescent="0.2">
      <c r="N169" s="282"/>
      <c r="O169" s="283"/>
      <c r="P169" s="284"/>
      <c r="Q169" s="282"/>
      <c r="R169" s="285"/>
      <c r="S169" s="284"/>
      <c r="T169" s="282"/>
      <c r="U169" s="286"/>
      <c r="V169" s="287"/>
    </row>
    <row r="170" spans="14:22" ht="18" customHeight="1" x14ac:dyDescent="0.2">
      <c r="N170" s="282"/>
      <c r="O170" s="283"/>
      <c r="P170" s="284"/>
      <c r="Q170" s="282"/>
      <c r="R170" s="285"/>
      <c r="S170" s="284"/>
      <c r="T170" s="282"/>
      <c r="U170" s="286"/>
      <c r="V170" s="287"/>
    </row>
    <row r="171" spans="14:22" ht="18" customHeight="1" x14ac:dyDescent="0.2">
      <c r="N171" s="282"/>
      <c r="O171" s="283"/>
      <c r="P171" s="284"/>
      <c r="Q171" s="282"/>
      <c r="R171" s="285"/>
      <c r="S171" s="284"/>
      <c r="T171" s="282"/>
      <c r="U171" s="286"/>
      <c r="V171" s="287"/>
    </row>
    <row r="172" spans="14:22" ht="18" customHeight="1" x14ac:dyDescent="0.2">
      <c r="N172" s="282"/>
      <c r="O172" s="283"/>
      <c r="P172" s="284"/>
      <c r="Q172" s="282"/>
      <c r="R172" s="285"/>
      <c r="S172" s="284"/>
      <c r="T172" s="282"/>
      <c r="U172" s="286"/>
      <c r="V172" s="287"/>
    </row>
  </sheetData>
  <mergeCells count="9">
    <mergeCell ref="A53:E53"/>
    <mergeCell ref="A26:K26"/>
    <mergeCell ref="A50:K50"/>
    <mergeCell ref="A51:K51"/>
    <mergeCell ref="G55:G56"/>
    <mergeCell ref="H55:H56"/>
    <mergeCell ref="I55:I56"/>
    <mergeCell ref="J55:J56"/>
    <mergeCell ref="K55:K56"/>
  </mergeCells>
  <phoneticPr fontId="3"/>
  <pageMargins left="0.70866141732283472" right="0.70866141732283472" top="0.55118110236220474" bottom="0.55118110236220474" header="0.31496062992125984" footer="0.31496062992125984"/>
  <pageSetup paperSize="9" scale="60" fitToWidth="2" fitToHeight="0" orientation="portrait" r:id="rId1"/>
  <headerFooter>
    <oddHeader>&amp;R&amp;"HG丸ｺﾞｼｯｸM-PRO,標準"証憑一覧</oddHeader>
    <oddFooter>&amp;C&amp;"HG丸ｺﾞｼｯｸM-PRO,標準"&amp;P/&amp;N</oddFooter>
  </headerFooter>
  <colBreaks count="1" manualBreakCount="1">
    <brk id="12" max="5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75"/>
  <sheetViews>
    <sheetView view="pageBreakPreview" zoomScaleNormal="100" zoomScaleSheetLayoutView="100" workbookViewId="0"/>
  </sheetViews>
  <sheetFormatPr defaultColWidth="9" defaultRowHeight="17.25" customHeight="1" x14ac:dyDescent="0.2"/>
  <cols>
    <col min="1" max="1" width="11.21875" style="127" bestFit="1" customWidth="1"/>
    <col min="2" max="2" width="5.6640625" style="128" customWidth="1"/>
    <col min="3" max="3" width="13.6640625" style="128" customWidth="1"/>
    <col min="4" max="4" width="16.33203125" style="128" bestFit="1" customWidth="1"/>
    <col min="5" max="5" width="31.88671875" style="129" customWidth="1"/>
    <col min="6" max="6" width="15" style="130" bestFit="1" customWidth="1"/>
    <col min="7" max="7" width="5.77734375" style="130" customWidth="1"/>
    <col min="8" max="8" width="8" style="130" customWidth="1"/>
    <col min="9" max="9" width="13.6640625" style="130" customWidth="1"/>
    <col min="10" max="10" width="5.77734375" style="130" customWidth="1"/>
    <col min="11" max="11" width="8" style="130" customWidth="1"/>
    <col min="12" max="12" width="16.6640625" style="128" bestFit="1" customWidth="1"/>
    <col min="13" max="13" width="2.21875" style="128" customWidth="1"/>
    <col min="14" max="14" width="14.6640625" style="128" customWidth="1"/>
    <col min="15" max="15" width="23.21875" style="129" customWidth="1"/>
    <col min="16" max="17" width="8" style="128" customWidth="1"/>
    <col min="18" max="18" width="13.6640625" style="128" customWidth="1"/>
    <col min="19" max="20" width="8" style="128" customWidth="1"/>
    <col min="21" max="21" width="16.6640625" style="128" customWidth="1"/>
    <col min="22" max="22" width="12.109375" style="128" customWidth="1"/>
    <col min="23" max="23" width="21.44140625" style="128" customWidth="1"/>
    <col min="24" max="16384" width="9" style="128"/>
  </cols>
  <sheetData>
    <row r="1" spans="1:23" ht="17.25" customHeight="1" x14ac:dyDescent="0.2">
      <c r="L1" s="131">
        <f>'証憑一覧表　表紙'!C10</f>
        <v>0</v>
      </c>
      <c r="M1" s="131"/>
    </row>
    <row r="2" spans="1:23" ht="17.25" customHeight="1" x14ac:dyDescent="0.2">
      <c r="L2" s="131">
        <f>'証憑一覧表　表紙'!C14</f>
        <v>0</v>
      </c>
      <c r="M2" s="131"/>
    </row>
    <row r="3" spans="1:23" ht="17.25" customHeight="1" x14ac:dyDescent="0.2">
      <c r="L3" s="131">
        <f>'証憑一覧表　表紙'!C18</f>
        <v>0</v>
      </c>
      <c r="M3" s="131"/>
      <c r="O3" s="128"/>
    </row>
    <row r="4" spans="1:23" ht="17.25" customHeight="1" x14ac:dyDescent="0.2">
      <c r="A4" s="128" t="s">
        <v>39</v>
      </c>
      <c r="O4" s="128"/>
    </row>
    <row r="5" spans="1:23" ht="17.25" customHeight="1" x14ac:dyDescent="0.2">
      <c r="A5" s="128" t="s">
        <v>78</v>
      </c>
      <c r="L5" s="291" t="s">
        <v>272</v>
      </c>
      <c r="M5" s="127"/>
    </row>
    <row r="6" spans="1:23" ht="17.25" customHeight="1" x14ac:dyDescent="0.2">
      <c r="N6" s="156" t="s">
        <v>251</v>
      </c>
      <c r="O6" s="237">
        <f>収支報告書!H10</f>
        <v>44927</v>
      </c>
      <c r="Q6" s="266" t="s">
        <v>265</v>
      </c>
    </row>
    <row r="7" spans="1:23" ht="17.25" customHeight="1" x14ac:dyDescent="0.2">
      <c r="A7" s="156" t="s">
        <v>45</v>
      </c>
      <c r="B7" s="176" t="s">
        <v>60</v>
      </c>
      <c r="C7" s="157"/>
      <c r="D7" s="157"/>
      <c r="E7" s="177"/>
      <c r="F7" s="158"/>
      <c r="G7" s="158"/>
      <c r="H7" s="158"/>
      <c r="I7" s="158"/>
      <c r="J7" s="158"/>
      <c r="K7" s="158"/>
      <c r="L7" s="159"/>
      <c r="N7" s="156" t="s">
        <v>252</v>
      </c>
      <c r="O7" s="237">
        <f>収支報告書!J10</f>
        <v>44985</v>
      </c>
    </row>
    <row r="8" spans="1:23" s="138" customFormat="1" ht="36" customHeight="1" x14ac:dyDescent="0.2">
      <c r="A8" s="134" t="s">
        <v>9</v>
      </c>
      <c r="B8" s="135" t="s">
        <v>0</v>
      </c>
      <c r="C8" s="135" t="s">
        <v>1</v>
      </c>
      <c r="D8" s="135" t="s">
        <v>5</v>
      </c>
      <c r="E8" s="135" t="s">
        <v>2</v>
      </c>
      <c r="F8" s="136" t="s">
        <v>19</v>
      </c>
      <c r="G8" s="135" t="s">
        <v>271</v>
      </c>
      <c r="H8" s="170" t="s">
        <v>258</v>
      </c>
      <c r="I8" s="136" t="s">
        <v>19</v>
      </c>
      <c r="J8" s="211" t="s">
        <v>257</v>
      </c>
      <c r="K8" s="216" t="s">
        <v>259</v>
      </c>
      <c r="L8" s="137" t="s">
        <v>46</v>
      </c>
      <c r="N8" s="260" t="s">
        <v>249</v>
      </c>
      <c r="O8" s="278" t="s">
        <v>250</v>
      </c>
      <c r="P8" s="279" t="s">
        <v>258</v>
      </c>
      <c r="Q8" s="259" t="s">
        <v>260</v>
      </c>
      <c r="R8" s="259" t="s">
        <v>262</v>
      </c>
      <c r="S8" s="259" t="s">
        <v>259</v>
      </c>
      <c r="T8" s="259" t="s">
        <v>260</v>
      </c>
      <c r="U8" s="259" t="s">
        <v>263</v>
      </c>
      <c r="V8" s="259" t="s">
        <v>264</v>
      </c>
      <c r="W8" s="261" t="s">
        <v>250</v>
      </c>
    </row>
    <row r="9" spans="1:23" ht="17.25" customHeight="1" x14ac:dyDescent="0.2">
      <c r="A9" s="139" t="s">
        <v>76</v>
      </c>
      <c r="B9" s="140">
        <v>1</v>
      </c>
      <c r="C9" s="141"/>
      <c r="D9" s="233">
        <v>44953</v>
      </c>
      <c r="E9" s="142"/>
      <c r="F9" s="264">
        <v>500</v>
      </c>
      <c r="G9" s="267" t="s">
        <v>269</v>
      </c>
      <c r="H9" s="316">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I9" s="254">
        <f>ROUNDDOWN(F9/H9,2)</f>
        <v>0.8</v>
      </c>
      <c r="J9" s="264" t="s">
        <v>256</v>
      </c>
      <c r="K9" s="315">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130.72999999999999</v>
      </c>
      <c r="L9" s="265">
        <f>ROUNDDOWN(I9*K9,0)</f>
        <v>104</v>
      </c>
      <c r="M9" s="41"/>
      <c r="N9" s="274" t="str">
        <f>IF(D9="","",IF(AND($O$6&lt;=D9,$O$7&gt;=D9),"○","×"))</f>
        <v>○</v>
      </c>
      <c r="O9" s="257"/>
      <c r="P9" s="268">
        <f>IF(F9="","",IF(G9='換算レート表(レートチェック用)'!$C$8,VLOOKUP(D9,'換算レート表(レートチェック用)'!$B$9:$E$26,2,TRUE),IF(G9='換算レート表(レートチェック用)'!$D$8,VLOOKUP(D9,'換算レート表(レートチェック用)'!$B$9:$E$26,3,TRUE),IF(G9='換算レート表(レートチェック用)'!$E$8,VLOOKUP(D9,'換算レート表(レートチェック用)'!$B$9:$E$26,4,TRUE),IF(OR(G9="JPY",G9="円"),1,0)))))</f>
        <v>620.91999999999996</v>
      </c>
      <c r="Q9" s="269" t="str">
        <f>IF(F9="","",IF(H9=P9,"〇","×"))</f>
        <v>〇</v>
      </c>
      <c r="R9" s="270">
        <f>IF(I9="","",ROUNDDOWN(F9/P9,2))</f>
        <v>0.8</v>
      </c>
      <c r="S9" s="268">
        <f>IF(I9="","",IF(J9='換算レート表(レートチェック用)'!$C$8,VLOOKUP(D9,'換算レート表(レートチェック用)'!$B$9:$E$26,2,TRUE),IF(J9='換算レート表(レートチェック用)'!$D$8,VLOOKUP(D9,'換算レート表(レートチェック用)'!$B$9:$E$26,3,TRUE),IF(J9='換算レート表(レートチェック用)'!$E$8,VLOOKUP(D9,'換算レート表(レートチェック用)'!$B$9:$E$26,4,TRUE),IF(OR(J9="JPY",J9="円"),1,0)))))</f>
        <v>130.72999999999999</v>
      </c>
      <c r="T9" s="269" t="str">
        <f>IF(I9="","",IF(K9=S9,"〇","×"))</f>
        <v>〇</v>
      </c>
      <c r="U9" s="271">
        <f>IF(F9="","",IF(I9="",ROUNDDOWN(F9*P9,0),ROUNDDOWN(R9*S9,0)))</f>
        <v>104</v>
      </c>
      <c r="V9" s="272">
        <f>IF(F9="","",L9-U9)</f>
        <v>0</v>
      </c>
      <c r="W9" s="258"/>
    </row>
    <row r="10" spans="1:23" ht="17.25" customHeight="1" x14ac:dyDescent="0.2">
      <c r="A10" s="139" t="s">
        <v>76</v>
      </c>
      <c r="B10" s="145">
        <v>2</v>
      </c>
      <c r="C10" s="146"/>
      <c r="D10" s="146"/>
      <c r="E10" s="187"/>
      <c r="F10" s="149"/>
      <c r="G10" s="255"/>
      <c r="H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I10" s="253"/>
      <c r="J10" s="253"/>
      <c r="K10" s="280"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L10" s="151"/>
      <c r="M10" s="41"/>
      <c r="N10" s="274" t="str">
        <f t="shared" ref="N10:N28" si="0">IF(D10="","",IF(AND($O$6&lt;=D10,$O$7&gt;=D10),"○","×"))</f>
        <v/>
      </c>
      <c r="O10" s="257"/>
      <c r="P10" s="268" t="str">
        <f>IF(F10="","",IF(G10='換算レート表(レートチェック用)'!$C$8,VLOOKUP(D10,'換算レート表(レートチェック用)'!$B$9:$E$26,2,TRUE),IF(G10='換算レート表(レートチェック用)'!$D$8,VLOOKUP(D10,'換算レート表(レートチェック用)'!$B$9:$E$26,3,TRUE),IF(G10='換算レート表(レートチェック用)'!$E$8,VLOOKUP(D10,'換算レート表(レートチェック用)'!$B$9:$E$26,4,TRUE),IF(OR(G10="JPY",G10="円"),1,0)))))</f>
        <v/>
      </c>
      <c r="Q10" s="269" t="str">
        <f t="shared" ref="Q10:Q28" si="1">IF(F10="","",IF(H10=P10,"〇","×"))</f>
        <v/>
      </c>
      <c r="R10" s="270" t="str">
        <f t="shared" ref="R10:R28" si="2">IF(I10="","",ROUNDDOWN(F10/P10,2))</f>
        <v/>
      </c>
      <c r="S10" s="268" t="str">
        <f>IF(I10="","",IF(J10='換算レート表(レートチェック用)'!$C$8,VLOOKUP(D10,'換算レート表(レートチェック用)'!$B$9:$E$26,2,TRUE),IF(J10='換算レート表(レートチェック用)'!$D$8,VLOOKUP(D10,'換算レート表(レートチェック用)'!$B$9:$E$26,3,TRUE),IF(J10='換算レート表(レートチェック用)'!$E$8,VLOOKUP(D10,'換算レート表(レートチェック用)'!$B$9:$E$26,4,TRUE),IF(OR(J10="JPY",J10="円"),1,0)))))</f>
        <v/>
      </c>
      <c r="T10" s="269" t="str">
        <f t="shared" ref="T10:T28" si="3">IF(I10="","",IF(K10=S10,"〇","×"))</f>
        <v/>
      </c>
      <c r="U10" s="271" t="str">
        <f t="shared" ref="U10:U28" si="4">IF(F10="","",IF(I10="",ROUNDDOWN(F10*P10,0),ROUNDDOWN(R10*S10,0)))</f>
        <v/>
      </c>
      <c r="V10" s="272" t="str">
        <f t="shared" ref="V10:V28" si="5">IF(F10="","",L10-U10)</f>
        <v/>
      </c>
      <c r="W10" s="258"/>
    </row>
    <row r="11" spans="1:23" ht="17.25" customHeight="1" x14ac:dyDescent="0.2">
      <c r="A11" s="139" t="s">
        <v>76</v>
      </c>
      <c r="B11" s="145">
        <v>3</v>
      </c>
      <c r="C11" s="146"/>
      <c r="D11" s="146"/>
      <c r="E11" s="187"/>
      <c r="F11" s="149"/>
      <c r="G11" s="255"/>
      <c r="H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I11" s="253"/>
      <c r="J11" s="253"/>
      <c r="K11" s="280"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L11" s="151"/>
      <c r="M11" s="41"/>
      <c r="N11" s="274" t="str">
        <f t="shared" si="0"/>
        <v/>
      </c>
      <c r="O11" s="257"/>
      <c r="P11" s="268" t="str">
        <f>IF(F11="","",IF(G11='換算レート表(レートチェック用)'!$C$8,VLOOKUP(D11,'換算レート表(レートチェック用)'!$B$9:$E$26,2,TRUE),IF(G11='換算レート表(レートチェック用)'!$D$8,VLOOKUP(D11,'換算レート表(レートチェック用)'!$B$9:$E$26,3,TRUE),IF(G11='換算レート表(レートチェック用)'!$E$8,VLOOKUP(D11,'換算レート表(レートチェック用)'!$B$9:$E$26,4,TRUE),IF(OR(G11="JPY",G11="円"),1,0)))))</f>
        <v/>
      </c>
      <c r="Q11" s="269" t="str">
        <f t="shared" si="1"/>
        <v/>
      </c>
      <c r="R11" s="270" t="str">
        <f t="shared" si="2"/>
        <v/>
      </c>
      <c r="S11" s="268" t="str">
        <f>IF(I11="","",IF(J11='換算レート表(レートチェック用)'!$C$8,VLOOKUP(D11,'換算レート表(レートチェック用)'!$B$9:$E$26,2,TRUE),IF(J11='換算レート表(レートチェック用)'!$D$8,VLOOKUP(D11,'換算レート表(レートチェック用)'!$B$9:$E$26,3,TRUE),IF(J11='換算レート表(レートチェック用)'!$E$8,VLOOKUP(D11,'換算レート表(レートチェック用)'!$B$9:$E$26,4,TRUE),IF(OR(J11="JPY",J11="円"),1,0)))))</f>
        <v/>
      </c>
      <c r="T11" s="269" t="str">
        <f t="shared" si="3"/>
        <v/>
      </c>
      <c r="U11" s="271" t="str">
        <f t="shared" si="4"/>
        <v/>
      </c>
      <c r="V11" s="272" t="str">
        <f t="shared" si="5"/>
        <v/>
      </c>
      <c r="W11" s="258"/>
    </row>
    <row r="12" spans="1:23" ht="17.25" customHeight="1" x14ac:dyDescent="0.2">
      <c r="A12" s="139" t="s">
        <v>76</v>
      </c>
      <c r="B12" s="145">
        <v>4</v>
      </c>
      <c r="C12" s="146"/>
      <c r="D12" s="146"/>
      <c r="E12" s="188"/>
      <c r="F12" s="149"/>
      <c r="G12" s="255"/>
      <c r="H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I12" s="253"/>
      <c r="J12" s="253"/>
      <c r="K12" s="280"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L12" s="151"/>
      <c r="M12" s="41"/>
      <c r="N12" s="274" t="str">
        <f t="shared" si="0"/>
        <v/>
      </c>
      <c r="O12" s="257"/>
      <c r="P12" s="268" t="str">
        <f>IF(F12="","",IF(G12='換算レート表(レートチェック用)'!$C$8,VLOOKUP(D12,'換算レート表(レートチェック用)'!$B$9:$E$26,2,TRUE),IF(G12='換算レート表(レートチェック用)'!$D$8,VLOOKUP(D12,'換算レート表(レートチェック用)'!$B$9:$E$26,3,TRUE),IF(G12='換算レート表(レートチェック用)'!$E$8,VLOOKUP(D12,'換算レート表(レートチェック用)'!$B$9:$E$26,4,TRUE),IF(OR(G12="JPY",G12="円"),1,0)))))</f>
        <v/>
      </c>
      <c r="Q12" s="269" t="str">
        <f t="shared" si="1"/>
        <v/>
      </c>
      <c r="R12" s="270" t="str">
        <f t="shared" si="2"/>
        <v/>
      </c>
      <c r="S12" s="268" t="str">
        <f>IF(I12="","",IF(J12='換算レート表(レートチェック用)'!$C$8,VLOOKUP(D12,'換算レート表(レートチェック用)'!$B$9:$E$26,2,TRUE),IF(J12='換算レート表(レートチェック用)'!$D$8,VLOOKUP(D12,'換算レート表(レートチェック用)'!$B$9:$E$26,3,TRUE),IF(J12='換算レート表(レートチェック用)'!$E$8,VLOOKUP(D12,'換算レート表(レートチェック用)'!$B$9:$E$26,4,TRUE),IF(OR(J12="JPY",J12="円"),1,0)))))</f>
        <v/>
      </c>
      <c r="T12" s="269" t="str">
        <f t="shared" si="3"/>
        <v/>
      </c>
      <c r="U12" s="271" t="str">
        <f t="shared" si="4"/>
        <v/>
      </c>
      <c r="V12" s="272" t="str">
        <f t="shared" si="5"/>
        <v/>
      </c>
      <c r="W12" s="258"/>
    </row>
    <row r="13" spans="1:23" ht="17.25" customHeight="1" x14ac:dyDescent="0.2">
      <c r="A13" s="139" t="s">
        <v>76</v>
      </c>
      <c r="B13" s="145">
        <v>5</v>
      </c>
      <c r="C13" s="146"/>
      <c r="D13" s="146"/>
      <c r="E13" s="187"/>
      <c r="F13" s="149"/>
      <c r="G13" s="255"/>
      <c r="H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I13" s="253"/>
      <c r="J13" s="253"/>
      <c r="K13" s="280"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L13" s="151"/>
      <c r="M13" s="41"/>
      <c r="N13" s="274" t="str">
        <f t="shared" si="0"/>
        <v/>
      </c>
      <c r="O13" s="257"/>
      <c r="P13" s="268" t="str">
        <f>IF(F13="","",IF(G13='換算レート表(レートチェック用)'!$C$8,VLOOKUP(D13,'換算レート表(レートチェック用)'!$B$9:$E$26,2,TRUE),IF(G13='換算レート表(レートチェック用)'!$D$8,VLOOKUP(D13,'換算レート表(レートチェック用)'!$B$9:$E$26,3,TRUE),IF(G13='換算レート表(レートチェック用)'!$E$8,VLOOKUP(D13,'換算レート表(レートチェック用)'!$B$9:$E$26,4,TRUE),IF(OR(G13="JPY",G13="円"),1,0)))))</f>
        <v/>
      </c>
      <c r="Q13" s="269" t="str">
        <f t="shared" si="1"/>
        <v/>
      </c>
      <c r="R13" s="270" t="str">
        <f t="shared" si="2"/>
        <v/>
      </c>
      <c r="S13" s="268" t="str">
        <f>IF(I13="","",IF(J13='換算レート表(レートチェック用)'!$C$8,VLOOKUP(D13,'換算レート表(レートチェック用)'!$B$9:$E$26,2,TRUE),IF(J13='換算レート表(レートチェック用)'!$D$8,VLOOKUP(D13,'換算レート表(レートチェック用)'!$B$9:$E$26,3,TRUE),IF(J13='換算レート表(レートチェック用)'!$E$8,VLOOKUP(D13,'換算レート表(レートチェック用)'!$B$9:$E$26,4,TRUE),IF(OR(J13="JPY",J13="円"),1,0)))))</f>
        <v/>
      </c>
      <c r="T13" s="269" t="str">
        <f t="shared" si="3"/>
        <v/>
      </c>
      <c r="U13" s="271" t="str">
        <f t="shared" si="4"/>
        <v/>
      </c>
      <c r="V13" s="272" t="str">
        <f t="shared" si="5"/>
        <v/>
      </c>
      <c r="W13" s="258"/>
    </row>
    <row r="14" spans="1:23" ht="17.25" customHeight="1" x14ac:dyDescent="0.2">
      <c r="A14" s="139" t="s">
        <v>76</v>
      </c>
      <c r="B14" s="145">
        <v>6</v>
      </c>
      <c r="C14" s="146"/>
      <c r="D14" s="146"/>
      <c r="E14" s="187"/>
      <c r="F14" s="149"/>
      <c r="G14" s="255"/>
      <c r="H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I14" s="253"/>
      <c r="J14" s="253"/>
      <c r="K14" s="280"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L14" s="151"/>
      <c r="M14" s="41"/>
      <c r="N14" s="274" t="str">
        <f t="shared" si="0"/>
        <v/>
      </c>
      <c r="O14" s="257"/>
      <c r="P14" s="268" t="str">
        <f>IF(F14="","",IF(G14='換算レート表(レートチェック用)'!$C$8,VLOOKUP(D14,'換算レート表(レートチェック用)'!$B$9:$E$26,2,TRUE),IF(G14='換算レート表(レートチェック用)'!$D$8,VLOOKUP(D14,'換算レート表(レートチェック用)'!$B$9:$E$26,3,TRUE),IF(G14='換算レート表(レートチェック用)'!$E$8,VLOOKUP(D14,'換算レート表(レートチェック用)'!$B$9:$E$26,4,TRUE),IF(OR(G14="JPY",G14="円"),1,0)))))</f>
        <v/>
      </c>
      <c r="Q14" s="269" t="str">
        <f t="shared" si="1"/>
        <v/>
      </c>
      <c r="R14" s="270" t="str">
        <f t="shared" si="2"/>
        <v/>
      </c>
      <c r="S14" s="268" t="str">
        <f>IF(I14="","",IF(J14='換算レート表(レートチェック用)'!$C$8,VLOOKUP(D14,'換算レート表(レートチェック用)'!$B$9:$E$26,2,TRUE),IF(J14='換算レート表(レートチェック用)'!$D$8,VLOOKUP(D14,'換算レート表(レートチェック用)'!$B$9:$E$26,3,TRUE),IF(J14='換算レート表(レートチェック用)'!$E$8,VLOOKUP(D14,'換算レート表(レートチェック用)'!$B$9:$E$26,4,TRUE),IF(OR(J14="JPY",J14="円"),1,0)))))</f>
        <v/>
      </c>
      <c r="T14" s="269" t="str">
        <f t="shared" si="3"/>
        <v/>
      </c>
      <c r="U14" s="271" t="str">
        <f t="shared" si="4"/>
        <v/>
      </c>
      <c r="V14" s="272" t="str">
        <f t="shared" si="5"/>
        <v/>
      </c>
      <c r="W14" s="258"/>
    </row>
    <row r="15" spans="1:23" ht="17.25" customHeight="1" x14ac:dyDescent="0.2">
      <c r="A15" s="139" t="s">
        <v>76</v>
      </c>
      <c r="B15" s="145">
        <v>7</v>
      </c>
      <c r="C15" s="146"/>
      <c r="D15" s="146"/>
      <c r="E15" s="187"/>
      <c r="F15" s="149"/>
      <c r="G15" s="255"/>
      <c r="H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I15" s="253"/>
      <c r="J15" s="253"/>
      <c r="K15" s="280"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L15" s="151"/>
      <c r="M15" s="41"/>
      <c r="N15" s="274" t="str">
        <f t="shared" si="0"/>
        <v/>
      </c>
      <c r="O15" s="257"/>
      <c r="P15" s="268" t="str">
        <f>IF(F15="","",IF(G15='換算レート表(レートチェック用)'!$C$8,VLOOKUP(D15,'換算レート表(レートチェック用)'!$B$9:$E$26,2,TRUE),IF(G15='換算レート表(レートチェック用)'!$D$8,VLOOKUP(D15,'換算レート表(レートチェック用)'!$B$9:$E$26,3,TRUE),IF(G15='換算レート表(レートチェック用)'!$E$8,VLOOKUP(D15,'換算レート表(レートチェック用)'!$B$9:$E$26,4,TRUE),IF(OR(G15="JPY",G15="円"),1,0)))))</f>
        <v/>
      </c>
      <c r="Q15" s="269" t="str">
        <f t="shared" si="1"/>
        <v/>
      </c>
      <c r="R15" s="270" t="str">
        <f t="shared" si="2"/>
        <v/>
      </c>
      <c r="S15" s="268" t="str">
        <f>IF(I15="","",IF(J15='換算レート表(レートチェック用)'!$C$8,VLOOKUP(D15,'換算レート表(レートチェック用)'!$B$9:$E$26,2,TRUE),IF(J15='換算レート表(レートチェック用)'!$D$8,VLOOKUP(D15,'換算レート表(レートチェック用)'!$B$9:$E$26,3,TRUE),IF(J15='換算レート表(レートチェック用)'!$E$8,VLOOKUP(D15,'換算レート表(レートチェック用)'!$B$9:$E$26,4,TRUE),IF(OR(J15="JPY",J15="円"),1,0)))))</f>
        <v/>
      </c>
      <c r="T15" s="269" t="str">
        <f t="shared" si="3"/>
        <v/>
      </c>
      <c r="U15" s="271" t="str">
        <f t="shared" si="4"/>
        <v/>
      </c>
      <c r="V15" s="272" t="str">
        <f t="shared" si="5"/>
        <v/>
      </c>
      <c r="W15" s="258"/>
    </row>
    <row r="16" spans="1:23" ht="17.25" customHeight="1" x14ac:dyDescent="0.2">
      <c r="A16" s="139" t="s">
        <v>76</v>
      </c>
      <c r="B16" s="145">
        <v>8</v>
      </c>
      <c r="C16" s="146"/>
      <c r="D16" s="146"/>
      <c r="E16" s="187"/>
      <c r="F16" s="149"/>
      <c r="G16" s="255"/>
      <c r="H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I16" s="253"/>
      <c r="J16" s="253"/>
      <c r="K16" s="280"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L16" s="151"/>
      <c r="M16" s="41"/>
      <c r="N16" s="274" t="str">
        <f t="shared" si="0"/>
        <v/>
      </c>
      <c r="O16" s="257"/>
      <c r="P16" s="268" t="str">
        <f>IF(F16="","",IF(G16='換算レート表(レートチェック用)'!$C$8,VLOOKUP(D16,'換算レート表(レートチェック用)'!$B$9:$E$26,2,TRUE),IF(G16='換算レート表(レートチェック用)'!$D$8,VLOOKUP(D16,'換算レート表(レートチェック用)'!$B$9:$E$26,3,TRUE),IF(G16='換算レート表(レートチェック用)'!$E$8,VLOOKUP(D16,'換算レート表(レートチェック用)'!$B$9:$E$26,4,TRUE),IF(OR(G16="JPY",G16="円"),1,0)))))</f>
        <v/>
      </c>
      <c r="Q16" s="269" t="str">
        <f t="shared" si="1"/>
        <v/>
      </c>
      <c r="R16" s="270" t="str">
        <f t="shared" si="2"/>
        <v/>
      </c>
      <c r="S16" s="268" t="str">
        <f>IF(I16="","",IF(J16='換算レート表(レートチェック用)'!$C$8,VLOOKUP(D16,'換算レート表(レートチェック用)'!$B$9:$E$26,2,TRUE),IF(J16='換算レート表(レートチェック用)'!$D$8,VLOOKUP(D16,'換算レート表(レートチェック用)'!$B$9:$E$26,3,TRUE),IF(J16='換算レート表(レートチェック用)'!$E$8,VLOOKUP(D16,'換算レート表(レートチェック用)'!$B$9:$E$26,4,TRUE),IF(OR(J16="JPY",J16="円"),1,0)))))</f>
        <v/>
      </c>
      <c r="T16" s="269" t="str">
        <f t="shared" si="3"/>
        <v/>
      </c>
      <c r="U16" s="271" t="str">
        <f t="shared" si="4"/>
        <v/>
      </c>
      <c r="V16" s="272" t="str">
        <f t="shared" si="5"/>
        <v/>
      </c>
      <c r="W16" s="258"/>
    </row>
    <row r="17" spans="1:23" ht="17.25" customHeight="1" x14ac:dyDescent="0.2">
      <c r="A17" s="139" t="s">
        <v>76</v>
      </c>
      <c r="B17" s="145">
        <v>9</v>
      </c>
      <c r="C17" s="146"/>
      <c r="D17" s="146"/>
      <c r="E17" s="187"/>
      <c r="F17" s="149"/>
      <c r="G17" s="255"/>
      <c r="H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I17" s="253"/>
      <c r="J17" s="253"/>
      <c r="K17" s="280"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L17" s="151"/>
      <c r="M17" s="41"/>
      <c r="N17" s="274" t="str">
        <f t="shared" si="0"/>
        <v/>
      </c>
      <c r="O17" s="257"/>
      <c r="P17" s="268" t="str">
        <f>IF(F17="","",IF(G17='換算レート表(レートチェック用)'!$C$8,VLOOKUP(D17,'換算レート表(レートチェック用)'!$B$9:$E$26,2,TRUE),IF(G17='換算レート表(レートチェック用)'!$D$8,VLOOKUP(D17,'換算レート表(レートチェック用)'!$B$9:$E$26,3,TRUE),IF(G17='換算レート表(レートチェック用)'!$E$8,VLOOKUP(D17,'換算レート表(レートチェック用)'!$B$9:$E$26,4,TRUE),IF(OR(G17="JPY",G17="円"),1,0)))))</f>
        <v/>
      </c>
      <c r="Q17" s="269" t="str">
        <f t="shared" si="1"/>
        <v/>
      </c>
      <c r="R17" s="270" t="str">
        <f t="shared" si="2"/>
        <v/>
      </c>
      <c r="S17" s="268" t="str">
        <f>IF(I17="","",IF(J17='換算レート表(レートチェック用)'!$C$8,VLOOKUP(D17,'換算レート表(レートチェック用)'!$B$9:$E$26,2,TRUE),IF(J17='換算レート表(レートチェック用)'!$D$8,VLOOKUP(D17,'換算レート表(レートチェック用)'!$B$9:$E$26,3,TRUE),IF(J17='換算レート表(レートチェック用)'!$E$8,VLOOKUP(D17,'換算レート表(レートチェック用)'!$B$9:$E$26,4,TRUE),IF(OR(J17="JPY",J17="円"),1,0)))))</f>
        <v/>
      </c>
      <c r="T17" s="269" t="str">
        <f t="shared" si="3"/>
        <v/>
      </c>
      <c r="U17" s="271" t="str">
        <f t="shared" si="4"/>
        <v/>
      </c>
      <c r="V17" s="272" t="str">
        <f t="shared" si="5"/>
        <v/>
      </c>
      <c r="W17" s="258"/>
    </row>
    <row r="18" spans="1:23" ht="17.25" customHeight="1" x14ac:dyDescent="0.2">
      <c r="A18" s="139" t="s">
        <v>76</v>
      </c>
      <c r="B18" s="145">
        <v>10</v>
      </c>
      <c r="C18" s="146"/>
      <c r="D18" s="146"/>
      <c r="E18" s="187"/>
      <c r="F18" s="149"/>
      <c r="G18" s="255"/>
      <c r="H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I18" s="253"/>
      <c r="J18" s="253"/>
      <c r="K18" s="280"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L18" s="151"/>
      <c r="M18" s="41"/>
      <c r="N18" s="274" t="str">
        <f t="shared" si="0"/>
        <v/>
      </c>
      <c r="O18" s="257"/>
      <c r="P18" s="268" t="str">
        <f>IF(F18="","",IF(G18='換算レート表(レートチェック用)'!$C$8,VLOOKUP(D18,'換算レート表(レートチェック用)'!$B$9:$E$26,2,TRUE),IF(G18='換算レート表(レートチェック用)'!$D$8,VLOOKUP(D18,'換算レート表(レートチェック用)'!$B$9:$E$26,3,TRUE),IF(G18='換算レート表(レートチェック用)'!$E$8,VLOOKUP(D18,'換算レート表(レートチェック用)'!$B$9:$E$26,4,TRUE),IF(OR(G18="JPY",G18="円"),1,0)))))</f>
        <v/>
      </c>
      <c r="Q18" s="269" t="str">
        <f t="shared" si="1"/>
        <v/>
      </c>
      <c r="R18" s="270" t="str">
        <f t="shared" si="2"/>
        <v/>
      </c>
      <c r="S18" s="268" t="str">
        <f>IF(I18="","",IF(J18='換算レート表(レートチェック用)'!$C$8,VLOOKUP(D18,'換算レート表(レートチェック用)'!$B$9:$E$26,2,TRUE),IF(J18='換算レート表(レートチェック用)'!$D$8,VLOOKUP(D18,'換算レート表(レートチェック用)'!$B$9:$E$26,3,TRUE),IF(J18='換算レート表(レートチェック用)'!$E$8,VLOOKUP(D18,'換算レート表(レートチェック用)'!$B$9:$E$26,4,TRUE),IF(OR(J18="JPY",J18="円"),1,0)))))</f>
        <v/>
      </c>
      <c r="T18" s="269" t="str">
        <f t="shared" si="3"/>
        <v/>
      </c>
      <c r="U18" s="271" t="str">
        <f t="shared" si="4"/>
        <v/>
      </c>
      <c r="V18" s="272" t="str">
        <f t="shared" si="5"/>
        <v/>
      </c>
      <c r="W18" s="258"/>
    </row>
    <row r="19" spans="1:23" ht="17.25" customHeight="1" x14ac:dyDescent="0.2">
      <c r="A19" s="139" t="s">
        <v>76</v>
      </c>
      <c r="B19" s="145">
        <v>11</v>
      </c>
      <c r="C19" s="146"/>
      <c r="D19" s="146"/>
      <c r="E19" s="187"/>
      <c r="F19" s="149"/>
      <c r="G19" s="255"/>
      <c r="H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I19" s="253"/>
      <c r="J19" s="253"/>
      <c r="K19" s="280"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L19" s="151"/>
      <c r="M19" s="41"/>
      <c r="N19" s="274" t="str">
        <f t="shared" si="0"/>
        <v/>
      </c>
      <c r="O19" s="257"/>
      <c r="P19" s="268" t="str">
        <f>IF(F19="","",IF(G19='換算レート表(レートチェック用)'!$C$8,VLOOKUP(D19,'換算レート表(レートチェック用)'!$B$9:$E$26,2,TRUE),IF(G19='換算レート表(レートチェック用)'!$D$8,VLOOKUP(D19,'換算レート表(レートチェック用)'!$B$9:$E$26,3,TRUE),IF(G19='換算レート表(レートチェック用)'!$E$8,VLOOKUP(D19,'換算レート表(レートチェック用)'!$B$9:$E$26,4,TRUE),IF(OR(G19="JPY",G19="円"),1,0)))))</f>
        <v/>
      </c>
      <c r="Q19" s="269" t="str">
        <f t="shared" si="1"/>
        <v/>
      </c>
      <c r="R19" s="270" t="str">
        <f t="shared" si="2"/>
        <v/>
      </c>
      <c r="S19" s="268" t="str">
        <f>IF(I19="","",IF(J19='換算レート表(レートチェック用)'!$C$8,VLOOKUP(D19,'換算レート表(レートチェック用)'!$B$9:$E$26,2,TRUE),IF(J19='換算レート表(レートチェック用)'!$D$8,VLOOKUP(D19,'換算レート表(レートチェック用)'!$B$9:$E$26,3,TRUE),IF(J19='換算レート表(レートチェック用)'!$E$8,VLOOKUP(D19,'換算レート表(レートチェック用)'!$B$9:$E$26,4,TRUE),IF(OR(J19="JPY",J19="円"),1,0)))))</f>
        <v/>
      </c>
      <c r="T19" s="269" t="str">
        <f t="shared" si="3"/>
        <v/>
      </c>
      <c r="U19" s="271" t="str">
        <f t="shared" si="4"/>
        <v/>
      </c>
      <c r="V19" s="272" t="str">
        <f t="shared" si="5"/>
        <v/>
      </c>
      <c r="W19" s="258"/>
    </row>
    <row r="20" spans="1:23" ht="17.25" customHeight="1" x14ac:dyDescent="0.2">
      <c r="A20" s="139" t="s">
        <v>76</v>
      </c>
      <c r="B20" s="145">
        <v>12</v>
      </c>
      <c r="C20" s="146"/>
      <c r="D20" s="146"/>
      <c r="E20" s="187"/>
      <c r="F20" s="149"/>
      <c r="G20" s="255"/>
      <c r="H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I20" s="253"/>
      <c r="J20" s="253"/>
      <c r="K20" s="280"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L20" s="151"/>
      <c r="M20" s="41"/>
      <c r="N20" s="274" t="str">
        <f t="shared" si="0"/>
        <v/>
      </c>
      <c r="O20" s="257"/>
      <c r="P20" s="268" t="str">
        <f>IF(F20="","",IF(G20='換算レート表(レートチェック用)'!$C$8,VLOOKUP(D20,'換算レート表(レートチェック用)'!$B$9:$E$26,2,TRUE),IF(G20='換算レート表(レートチェック用)'!$D$8,VLOOKUP(D20,'換算レート表(レートチェック用)'!$B$9:$E$26,3,TRUE),IF(G20='換算レート表(レートチェック用)'!$E$8,VLOOKUP(D20,'換算レート表(レートチェック用)'!$B$9:$E$26,4,TRUE),IF(OR(G20="JPY",G20="円"),1,0)))))</f>
        <v/>
      </c>
      <c r="Q20" s="269" t="str">
        <f t="shared" si="1"/>
        <v/>
      </c>
      <c r="R20" s="270" t="str">
        <f t="shared" si="2"/>
        <v/>
      </c>
      <c r="S20" s="268" t="str">
        <f>IF(I20="","",IF(J20='換算レート表(レートチェック用)'!$C$8,VLOOKUP(D20,'換算レート表(レートチェック用)'!$B$9:$E$26,2,TRUE),IF(J20='換算レート表(レートチェック用)'!$D$8,VLOOKUP(D20,'換算レート表(レートチェック用)'!$B$9:$E$26,3,TRUE),IF(J20='換算レート表(レートチェック用)'!$E$8,VLOOKUP(D20,'換算レート表(レートチェック用)'!$B$9:$E$26,4,TRUE),IF(OR(J20="JPY",J20="円"),1,0)))))</f>
        <v/>
      </c>
      <c r="T20" s="269" t="str">
        <f t="shared" si="3"/>
        <v/>
      </c>
      <c r="U20" s="271" t="str">
        <f t="shared" si="4"/>
        <v/>
      </c>
      <c r="V20" s="272" t="str">
        <f t="shared" si="5"/>
        <v/>
      </c>
      <c r="W20" s="258"/>
    </row>
    <row r="21" spans="1:23" ht="17.25" customHeight="1" x14ac:dyDescent="0.2">
      <c r="A21" s="139" t="s">
        <v>76</v>
      </c>
      <c r="B21" s="145">
        <v>13</v>
      </c>
      <c r="C21" s="146"/>
      <c r="D21" s="146"/>
      <c r="E21" s="187"/>
      <c r="F21" s="149"/>
      <c r="G21" s="255"/>
      <c r="H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I21" s="253"/>
      <c r="J21" s="253"/>
      <c r="K21" s="280"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L21" s="151"/>
      <c r="M21" s="41"/>
      <c r="N21" s="274" t="str">
        <f t="shared" si="0"/>
        <v/>
      </c>
      <c r="O21" s="257"/>
      <c r="P21" s="268" t="str">
        <f>IF(F21="","",IF(G21='換算レート表(レートチェック用)'!$C$8,VLOOKUP(D21,'換算レート表(レートチェック用)'!$B$9:$E$26,2,TRUE),IF(G21='換算レート表(レートチェック用)'!$D$8,VLOOKUP(D21,'換算レート表(レートチェック用)'!$B$9:$E$26,3,TRUE),IF(G21='換算レート表(レートチェック用)'!$E$8,VLOOKUP(D21,'換算レート表(レートチェック用)'!$B$9:$E$26,4,TRUE),IF(OR(G21="JPY",G21="円"),1,0)))))</f>
        <v/>
      </c>
      <c r="Q21" s="269" t="str">
        <f t="shared" si="1"/>
        <v/>
      </c>
      <c r="R21" s="270" t="str">
        <f t="shared" si="2"/>
        <v/>
      </c>
      <c r="S21" s="268" t="str">
        <f>IF(I21="","",IF(J21='換算レート表(レートチェック用)'!$C$8,VLOOKUP(D21,'換算レート表(レートチェック用)'!$B$9:$E$26,2,TRUE),IF(J21='換算レート表(レートチェック用)'!$D$8,VLOOKUP(D21,'換算レート表(レートチェック用)'!$B$9:$E$26,3,TRUE),IF(J21='換算レート表(レートチェック用)'!$E$8,VLOOKUP(D21,'換算レート表(レートチェック用)'!$B$9:$E$26,4,TRUE),IF(OR(J21="JPY",J21="円"),1,0)))))</f>
        <v/>
      </c>
      <c r="T21" s="269" t="str">
        <f t="shared" si="3"/>
        <v/>
      </c>
      <c r="U21" s="271" t="str">
        <f t="shared" si="4"/>
        <v/>
      </c>
      <c r="V21" s="272" t="str">
        <f t="shared" si="5"/>
        <v/>
      </c>
      <c r="W21" s="258"/>
    </row>
    <row r="22" spans="1:23" ht="17.25" customHeight="1" x14ac:dyDescent="0.2">
      <c r="A22" s="139" t="s">
        <v>76</v>
      </c>
      <c r="B22" s="145">
        <v>14</v>
      </c>
      <c r="C22" s="146"/>
      <c r="D22" s="146"/>
      <c r="E22" s="187"/>
      <c r="F22" s="149"/>
      <c r="G22" s="255"/>
      <c r="H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I22" s="253"/>
      <c r="J22" s="253"/>
      <c r="K22" s="280"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L22" s="151"/>
      <c r="M22" s="41"/>
      <c r="N22" s="274" t="str">
        <f t="shared" si="0"/>
        <v/>
      </c>
      <c r="O22" s="257"/>
      <c r="P22" s="268" t="str">
        <f>IF(F22="","",IF(G22='換算レート表(レートチェック用)'!$C$8,VLOOKUP(D22,'換算レート表(レートチェック用)'!$B$9:$E$26,2,TRUE),IF(G22='換算レート表(レートチェック用)'!$D$8,VLOOKUP(D22,'換算レート表(レートチェック用)'!$B$9:$E$26,3,TRUE),IF(G22='換算レート表(レートチェック用)'!$E$8,VLOOKUP(D22,'換算レート表(レートチェック用)'!$B$9:$E$26,4,TRUE),IF(OR(G22="JPY",G22="円"),1,0)))))</f>
        <v/>
      </c>
      <c r="Q22" s="269" t="str">
        <f t="shared" si="1"/>
        <v/>
      </c>
      <c r="R22" s="270" t="str">
        <f t="shared" si="2"/>
        <v/>
      </c>
      <c r="S22" s="268" t="str">
        <f>IF(I22="","",IF(J22='換算レート表(レートチェック用)'!$C$8,VLOOKUP(D22,'換算レート表(レートチェック用)'!$B$9:$E$26,2,TRUE),IF(J22='換算レート表(レートチェック用)'!$D$8,VLOOKUP(D22,'換算レート表(レートチェック用)'!$B$9:$E$26,3,TRUE),IF(J22='換算レート表(レートチェック用)'!$E$8,VLOOKUP(D22,'換算レート表(レートチェック用)'!$B$9:$E$26,4,TRUE),IF(OR(J22="JPY",J22="円"),1,0)))))</f>
        <v/>
      </c>
      <c r="T22" s="269" t="str">
        <f t="shared" si="3"/>
        <v/>
      </c>
      <c r="U22" s="271" t="str">
        <f t="shared" si="4"/>
        <v/>
      </c>
      <c r="V22" s="272" t="str">
        <f t="shared" si="5"/>
        <v/>
      </c>
      <c r="W22" s="258"/>
    </row>
    <row r="23" spans="1:23" ht="17.25" customHeight="1" x14ac:dyDescent="0.2">
      <c r="A23" s="139" t="s">
        <v>76</v>
      </c>
      <c r="B23" s="145">
        <v>15</v>
      </c>
      <c r="C23" s="146"/>
      <c r="D23" s="146"/>
      <c r="E23" s="187"/>
      <c r="F23" s="149"/>
      <c r="G23" s="255"/>
      <c r="H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I23" s="253"/>
      <c r="J23" s="253"/>
      <c r="K23" s="280"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L23" s="151"/>
      <c r="M23" s="41"/>
      <c r="N23" s="274" t="str">
        <f t="shared" si="0"/>
        <v/>
      </c>
      <c r="O23" s="257"/>
      <c r="P23" s="268" t="str">
        <f>IF(F23="","",IF(G23='換算レート表(レートチェック用)'!$C$8,VLOOKUP(D23,'換算レート表(レートチェック用)'!$B$9:$E$26,2,TRUE),IF(G23='換算レート表(レートチェック用)'!$D$8,VLOOKUP(D23,'換算レート表(レートチェック用)'!$B$9:$E$26,3,TRUE),IF(G23='換算レート表(レートチェック用)'!$E$8,VLOOKUP(D23,'換算レート表(レートチェック用)'!$B$9:$E$26,4,TRUE),IF(OR(G23="JPY",G23="円"),1,0)))))</f>
        <v/>
      </c>
      <c r="Q23" s="269" t="str">
        <f t="shared" si="1"/>
        <v/>
      </c>
      <c r="R23" s="270" t="str">
        <f t="shared" si="2"/>
        <v/>
      </c>
      <c r="S23" s="268" t="str">
        <f>IF(I23="","",IF(J23='換算レート表(レートチェック用)'!$C$8,VLOOKUP(D23,'換算レート表(レートチェック用)'!$B$9:$E$26,2,TRUE),IF(J23='換算レート表(レートチェック用)'!$D$8,VLOOKUP(D23,'換算レート表(レートチェック用)'!$B$9:$E$26,3,TRUE),IF(J23='換算レート表(レートチェック用)'!$E$8,VLOOKUP(D23,'換算レート表(レートチェック用)'!$B$9:$E$26,4,TRUE),IF(OR(J23="JPY",J23="円"),1,0)))))</f>
        <v/>
      </c>
      <c r="T23" s="269" t="str">
        <f t="shared" si="3"/>
        <v/>
      </c>
      <c r="U23" s="271" t="str">
        <f t="shared" si="4"/>
        <v/>
      </c>
      <c r="V23" s="272" t="str">
        <f t="shared" si="5"/>
        <v/>
      </c>
      <c r="W23" s="258"/>
    </row>
    <row r="24" spans="1:23" ht="17.25" customHeight="1" x14ac:dyDescent="0.2">
      <c r="A24" s="139" t="s">
        <v>76</v>
      </c>
      <c r="B24" s="145">
        <v>16</v>
      </c>
      <c r="C24" s="146"/>
      <c r="D24" s="146"/>
      <c r="E24" s="187"/>
      <c r="F24" s="149"/>
      <c r="G24" s="255"/>
      <c r="H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I24" s="253"/>
      <c r="J24" s="253"/>
      <c r="K24" s="280"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L24" s="151"/>
      <c r="M24" s="41"/>
      <c r="N24" s="274" t="str">
        <f t="shared" si="0"/>
        <v/>
      </c>
      <c r="O24" s="257"/>
      <c r="P24" s="268" t="str">
        <f>IF(F24="","",IF(G24='換算レート表(レートチェック用)'!$C$8,VLOOKUP(D24,'換算レート表(レートチェック用)'!$B$9:$E$26,2,TRUE),IF(G24='換算レート表(レートチェック用)'!$D$8,VLOOKUP(D24,'換算レート表(レートチェック用)'!$B$9:$E$26,3,TRUE),IF(G24='換算レート表(レートチェック用)'!$E$8,VLOOKUP(D24,'換算レート表(レートチェック用)'!$B$9:$E$26,4,TRUE),IF(OR(G24="JPY",G24="円"),1,0)))))</f>
        <v/>
      </c>
      <c r="Q24" s="269" t="str">
        <f t="shared" si="1"/>
        <v/>
      </c>
      <c r="R24" s="270" t="str">
        <f t="shared" si="2"/>
        <v/>
      </c>
      <c r="S24" s="268" t="str">
        <f>IF(I24="","",IF(J24='換算レート表(レートチェック用)'!$C$8,VLOOKUP(D24,'換算レート表(レートチェック用)'!$B$9:$E$26,2,TRUE),IF(J24='換算レート表(レートチェック用)'!$D$8,VLOOKUP(D24,'換算レート表(レートチェック用)'!$B$9:$E$26,3,TRUE),IF(J24='換算レート表(レートチェック用)'!$E$8,VLOOKUP(D24,'換算レート表(レートチェック用)'!$B$9:$E$26,4,TRUE),IF(OR(J24="JPY",J24="円"),1,0)))))</f>
        <v/>
      </c>
      <c r="T24" s="269" t="str">
        <f t="shared" si="3"/>
        <v/>
      </c>
      <c r="U24" s="271" t="str">
        <f t="shared" si="4"/>
        <v/>
      </c>
      <c r="V24" s="272" t="str">
        <f t="shared" si="5"/>
        <v/>
      </c>
      <c r="W24" s="258"/>
    </row>
    <row r="25" spans="1:23" ht="17.25" customHeight="1" x14ac:dyDescent="0.2">
      <c r="A25" s="139" t="s">
        <v>76</v>
      </c>
      <c r="B25" s="145">
        <v>17</v>
      </c>
      <c r="C25" s="146"/>
      <c r="D25" s="146"/>
      <c r="E25" s="187"/>
      <c r="F25" s="149"/>
      <c r="G25" s="255"/>
      <c r="H25" s="268"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I25" s="253"/>
      <c r="J25" s="253"/>
      <c r="K25" s="280"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L25" s="151"/>
      <c r="M25" s="41"/>
      <c r="N25" s="274" t="str">
        <f t="shared" si="0"/>
        <v/>
      </c>
      <c r="O25" s="257"/>
      <c r="P25" s="268" t="str">
        <f>IF(F25="","",IF(G25='換算レート表(レートチェック用)'!$C$8,VLOOKUP(D25,'換算レート表(レートチェック用)'!$B$9:$E$26,2,TRUE),IF(G25='換算レート表(レートチェック用)'!$D$8,VLOOKUP(D25,'換算レート表(レートチェック用)'!$B$9:$E$26,3,TRUE),IF(G25='換算レート表(レートチェック用)'!$E$8,VLOOKUP(D25,'換算レート表(レートチェック用)'!$B$9:$E$26,4,TRUE),IF(OR(G25="JPY",G25="円"),1,0)))))</f>
        <v/>
      </c>
      <c r="Q25" s="269" t="str">
        <f t="shared" si="1"/>
        <v/>
      </c>
      <c r="R25" s="270" t="str">
        <f t="shared" si="2"/>
        <v/>
      </c>
      <c r="S25" s="268" t="str">
        <f>IF(I25="","",IF(J25='換算レート表(レートチェック用)'!$C$8,VLOOKUP(D25,'換算レート表(レートチェック用)'!$B$9:$E$26,2,TRUE),IF(J25='換算レート表(レートチェック用)'!$D$8,VLOOKUP(D25,'換算レート表(レートチェック用)'!$B$9:$E$26,3,TRUE),IF(J25='換算レート表(レートチェック用)'!$E$8,VLOOKUP(D25,'換算レート表(レートチェック用)'!$B$9:$E$26,4,TRUE),IF(OR(J25="JPY",J25="円"),1,0)))))</f>
        <v/>
      </c>
      <c r="T25" s="269" t="str">
        <f t="shared" si="3"/>
        <v/>
      </c>
      <c r="U25" s="271" t="str">
        <f t="shared" si="4"/>
        <v/>
      </c>
      <c r="V25" s="272" t="str">
        <f t="shared" si="5"/>
        <v/>
      </c>
      <c r="W25" s="258"/>
    </row>
    <row r="26" spans="1:23" ht="17.25" customHeight="1" x14ac:dyDescent="0.2">
      <c r="A26" s="139" t="s">
        <v>76</v>
      </c>
      <c r="B26" s="145">
        <v>18</v>
      </c>
      <c r="C26" s="146"/>
      <c r="D26" s="146"/>
      <c r="E26" s="187"/>
      <c r="F26" s="149"/>
      <c r="G26" s="255"/>
      <c r="H26" s="268" t="str">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
      </c>
      <c r="I26" s="253"/>
      <c r="J26" s="253"/>
      <c r="K26" s="280" t="str">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
      </c>
      <c r="L26" s="151"/>
      <c r="M26" s="41"/>
      <c r="N26" s="274" t="str">
        <f t="shared" si="0"/>
        <v/>
      </c>
      <c r="O26" s="257"/>
      <c r="P26" s="268" t="str">
        <f>IF(F26="","",IF(G26='換算レート表(レートチェック用)'!$C$8,VLOOKUP(D26,'換算レート表(レートチェック用)'!$B$9:$E$26,2,TRUE),IF(G26='換算レート表(レートチェック用)'!$D$8,VLOOKUP(D26,'換算レート表(レートチェック用)'!$B$9:$E$26,3,TRUE),IF(G26='換算レート表(レートチェック用)'!$E$8,VLOOKUP(D26,'換算レート表(レートチェック用)'!$B$9:$E$26,4,TRUE),IF(OR(G26="JPY",G26="円"),1,0)))))</f>
        <v/>
      </c>
      <c r="Q26" s="269" t="str">
        <f t="shared" si="1"/>
        <v/>
      </c>
      <c r="R26" s="270" t="str">
        <f t="shared" si="2"/>
        <v/>
      </c>
      <c r="S26" s="268" t="str">
        <f>IF(I26="","",IF(J26='換算レート表(レートチェック用)'!$C$8,VLOOKUP(D26,'換算レート表(レートチェック用)'!$B$9:$E$26,2,TRUE),IF(J26='換算レート表(レートチェック用)'!$D$8,VLOOKUP(D26,'換算レート表(レートチェック用)'!$B$9:$E$26,3,TRUE),IF(J26='換算レート表(レートチェック用)'!$E$8,VLOOKUP(D26,'換算レート表(レートチェック用)'!$B$9:$E$26,4,TRUE),IF(OR(J26="JPY",J26="円"),1,0)))))</f>
        <v/>
      </c>
      <c r="T26" s="269" t="str">
        <f t="shared" si="3"/>
        <v/>
      </c>
      <c r="U26" s="271" t="str">
        <f t="shared" si="4"/>
        <v/>
      </c>
      <c r="V26" s="272" t="str">
        <f t="shared" si="5"/>
        <v/>
      </c>
      <c r="W26" s="258"/>
    </row>
    <row r="27" spans="1:23" ht="17.25" customHeight="1" x14ac:dyDescent="0.2">
      <c r="A27" s="139" t="s">
        <v>76</v>
      </c>
      <c r="B27" s="145">
        <v>19</v>
      </c>
      <c r="C27" s="146"/>
      <c r="D27" s="146"/>
      <c r="E27" s="187"/>
      <c r="F27" s="149"/>
      <c r="G27" s="149"/>
      <c r="H27" s="268" t="str">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
      </c>
      <c r="I27" s="253"/>
      <c r="J27" s="253"/>
      <c r="K27" s="280" t="str">
        <f>IF(I27="","",IF(J27='換算レート表(レートチェック用)'!$C$8,VLOOKUP(D27,'換算レート表(レートチェック用)'!$B$9:$E$26,2,TRUE),IF(J27='換算レート表(レートチェック用)'!$D$8,VLOOKUP(D27,'換算レート表(レートチェック用)'!$B$9:$E$26,3,TRUE),IF(J27='換算レート表(レートチェック用)'!$E$8,VLOOKUP(D27,'換算レート表(レートチェック用)'!$B$9:$E$26,4,TRUE),IF(OR(J27="JPY",J27="円"),1,0)))))</f>
        <v/>
      </c>
      <c r="L27" s="151"/>
      <c r="M27" s="41"/>
      <c r="N27" s="274" t="str">
        <f t="shared" si="0"/>
        <v/>
      </c>
      <c r="O27" s="257"/>
      <c r="P27" s="268" t="str">
        <f>IF(F27="","",IF(G27='換算レート表(レートチェック用)'!$C$8,VLOOKUP(D27,'換算レート表(レートチェック用)'!$B$9:$E$26,2,TRUE),IF(G27='換算レート表(レートチェック用)'!$D$8,VLOOKUP(D27,'換算レート表(レートチェック用)'!$B$9:$E$26,3,TRUE),IF(G27='換算レート表(レートチェック用)'!$E$8,VLOOKUP(D27,'換算レート表(レートチェック用)'!$B$9:$E$26,4,TRUE),IF(OR(G27="JPY",G27="円"),1,0)))))</f>
        <v/>
      </c>
      <c r="Q27" s="269" t="str">
        <f t="shared" si="1"/>
        <v/>
      </c>
      <c r="R27" s="270" t="str">
        <f t="shared" si="2"/>
        <v/>
      </c>
      <c r="S27" s="268" t="str">
        <f>IF(I27="","",IF(J27='換算レート表(レートチェック用)'!$C$8,VLOOKUP(D27,'換算レート表(レートチェック用)'!$B$9:$E$26,2,TRUE),IF(J27='換算レート表(レートチェック用)'!$D$8,VLOOKUP(D27,'換算レート表(レートチェック用)'!$B$9:$E$26,3,TRUE),IF(J27='換算レート表(レートチェック用)'!$E$8,VLOOKUP(D27,'換算レート表(レートチェック用)'!$B$9:$E$26,4,TRUE),IF(OR(J27="JPY",J27="円"),1,0)))))</f>
        <v/>
      </c>
      <c r="T27" s="269" t="str">
        <f t="shared" si="3"/>
        <v/>
      </c>
      <c r="U27" s="271" t="str">
        <f t="shared" si="4"/>
        <v/>
      </c>
      <c r="V27" s="272" t="str">
        <f t="shared" si="5"/>
        <v/>
      </c>
      <c r="W27" s="258"/>
    </row>
    <row r="28" spans="1:23" ht="17.25" customHeight="1" x14ac:dyDescent="0.2">
      <c r="A28" s="139" t="s">
        <v>76</v>
      </c>
      <c r="B28" s="145">
        <v>20</v>
      </c>
      <c r="C28" s="146"/>
      <c r="D28" s="233">
        <v>44953</v>
      </c>
      <c r="E28" s="142"/>
      <c r="F28" s="264">
        <v>500</v>
      </c>
      <c r="G28" s="267" t="s">
        <v>269</v>
      </c>
      <c r="H28" s="268">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620.91999999999996</v>
      </c>
      <c r="I28" s="254">
        <f>ROUNDDOWN(F28/H28,2)</f>
        <v>0.8</v>
      </c>
      <c r="J28" s="264" t="s">
        <v>256</v>
      </c>
      <c r="K28" s="280">
        <f>IF(I28="","",IF(J28='換算レート表(レートチェック用)'!$C$8,VLOOKUP(D28,'換算レート表(レートチェック用)'!$B$9:$E$26,2,TRUE),IF(J28='換算レート表(レートチェック用)'!$D$8,VLOOKUP(D28,'換算レート表(レートチェック用)'!$B$9:$E$26,3,TRUE),IF(J28='換算レート表(レートチェック用)'!$E$8,VLOOKUP(D28,'換算レート表(レートチェック用)'!$B$9:$E$26,4,TRUE),IF(OR(J28="JPY",J28="円"),1,0)))))</f>
        <v>130.72999999999999</v>
      </c>
      <c r="L28" s="265">
        <f>ROUNDDOWN(I28*K28,0)</f>
        <v>104</v>
      </c>
      <c r="M28" s="41"/>
      <c r="N28" s="274" t="str">
        <f t="shared" si="0"/>
        <v>○</v>
      </c>
      <c r="O28" s="257"/>
      <c r="P28" s="268">
        <f>IF(F28="","",IF(G28='換算レート表(レートチェック用)'!$C$8,VLOOKUP(D28,'換算レート表(レートチェック用)'!$B$9:$E$26,2,TRUE),IF(G28='換算レート表(レートチェック用)'!$D$8,VLOOKUP(D28,'換算レート表(レートチェック用)'!$B$9:$E$26,3,TRUE),IF(G28='換算レート表(レートチェック用)'!$E$8,VLOOKUP(D28,'換算レート表(レートチェック用)'!$B$9:$E$26,4,TRUE),IF(OR(G28="JPY",G28="円"),1,0)))))</f>
        <v>620.91999999999996</v>
      </c>
      <c r="Q28" s="269" t="str">
        <f t="shared" si="1"/>
        <v>〇</v>
      </c>
      <c r="R28" s="270">
        <f t="shared" si="2"/>
        <v>0.8</v>
      </c>
      <c r="S28" s="268">
        <f>IF(I28="","",IF(J28='換算レート表(レートチェック用)'!$C$8,VLOOKUP(D28,'換算レート表(レートチェック用)'!$B$9:$E$26,2,TRUE),IF(J28='換算レート表(レートチェック用)'!$D$8,VLOOKUP(D28,'換算レート表(レートチェック用)'!$B$9:$E$26,3,TRUE),IF(J28='換算レート表(レートチェック用)'!$E$8,VLOOKUP(D28,'換算レート表(レートチェック用)'!$B$9:$E$26,4,TRUE),IF(OR(J28="JPY",J28="円"),1,0)))))</f>
        <v>130.72999999999999</v>
      </c>
      <c r="T28" s="269" t="str">
        <f t="shared" si="3"/>
        <v>〇</v>
      </c>
      <c r="U28" s="271">
        <f t="shared" si="4"/>
        <v>104</v>
      </c>
      <c r="V28" s="272">
        <f t="shared" si="5"/>
        <v>0</v>
      </c>
      <c r="W28" s="258"/>
    </row>
    <row r="29" spans="1:23" ht="17.25" customHeight="1" thickBot="1" x14ac:dyDescent="0.25">
      <c r="A29" s="336" t="s">
        <v>117</v>
      </c>
      <c r="B29" s="337"/>
      <c r="C29" s="337"/>
      <c r="D29" s="337"/>
      <c r="E29" s="337"/>
      <c r="F29" s="337"/>
      <c r="G29" s="337"/>
      <c r="H29" s="337"/>
      <c r="I29" s="337"/>
      <c r="J29" s="337"/>
      <c r="K29" s="337"/>
      <c r="L29" s="160">
        <f>SUM(L9:L28)</f>
        <v>208</v>
      </c>
      <c r="M29" s="41"/>
      <c r="N29" s="127"/>
      <c r="O29" s="127"/>
      <c r="P29" s="127"/>
      <c r="Q29" s="127"/>
      <c r="R29" s="127"/>
      <c r="S29" s="127"/>
      <c r="T29" s="127"/>
      <c r="U29" s="127"/>
      <c r="V29" s="127"/>
      <c r="W29" s="127"/>
    </row>
    <row r="30" spans="1:23" ht="17.25" customHeight="1" thickTop="1" x14ac:dyDescent="0.2">
      <c r="C30" s="127"/>
      <c r="D30" s="127"/>
      <c r="E30" s="185"/>
      <c r="F30" s="154"/>
      <c r="G30" s="154"/>
      <c r="H30" s="154"/>
      <c r="I30" s="154"/>
      <c r="J30" s="154"/>
      <c r="K30" s="154"/>
      <c r="L30" s="154"/>
      <c r="M30" s="41"/>
      <c r="N30" s="127"/>
      <c r="O30" s="127"/>
      <c r="P30" s="127"/>
      <c r="Q30" s="127"/>
      <c r="R30" s="127"/>
      <c r="S30" s="127"/>
      <c r="T30" s="127"/>
      <c r="U30" s="127"/>
      <c r="V30" s="127"/>
      <c r="W30" s="127"/>
    </row>
    <row r="31" spans="1:23" ht="17.25" customHeight="1" x14ac:dyDescent="0.2">
      <c r="A31" s="339" t="s">
        <v>20</v>
      </c>
      <c r="B31" s="339"/>
      <c r="C31" s="339"/>
      <c r="D31" s="339"/>
      <c r="E31" s="339"/>
      <c r="G31" s="154"/>
      <c r="H31" s="154"/>
      <c r="I31" s="154"/>
      <c r="J31" s="154"/>
      <c r="K31" s="154"/>
      <c r="N31" s="127"/>
      <c r="O31" s="127"/>
      <c r="P31" s="127"/>
      <c r="Q31" s="127"/>
      <c r="R31" s="127"/>
      <c r="S31" s="127"/>
      <c r="T31" s="127"/>
      <c r="U31" s="127"/>
      <c r="V31" s="127"/>
      <c r="W31" s="127"/>
    </row>
    <row r="32" spans="1:23" ht="17.25" customHeight="1" x14ac:dyDescent="0.2">
      <c r="N32" s="127"/>
      <c r="O32" s="127"/>
      <c r="P32" s="127"/>
      <c r="Q32" s="127"/>
      <c r="R32" s="127"/>
      <c r="S32" s="127"/>
      <c r="T32" s="127"/>
      <c r="U32" s="127"/>
      <c r="V32" s="127"/>
      <c r="W32" s="127"/>
    </row>
    <row r="33" spans="14:23" ht="17.25" customHeight="1" x14ac:dyDescent="0.2">
      <c r="N33" s="127"/>
      <c r="O33" s="127"/>
      <c r="P33" s="127"/>
      <c r="Q33" s="127"/>
      <c r="R33" s="127"/>
      <c r="S33" s="127"/>
      <c r="T33" s="127"/>
      <c r="U33" s="127"/>
      <c r="V33" s="127"/>
      <c r="W33" s="127"/>
    </row>
    <row r="34" spans="14:23" ht="17.25" customHeight="1" x14ac:dyDescent="0.2">
      <c r="N34" s="127"/>
      <c r="O34" s="127"/>
      <c r="P34" s="127"/>
      <c r="Q34" s="127"/>
      <c r="R34" s="127"/>
      <c r="S34" s="127"/>
      <c r="T34" s="127"/>
      <c r="U34" s="127"/>
      <c r="V34" s="127"/>
      <c r="W34" s="127"/>
    </row>
    <row r="35" spans="14:23" ht="17.25" customHeight="1" x14ac:dyDescent="0.2">
      <c r="N35" s="127"/>
      <c r="O35" s="127"/>
      <c r="P35" s="127"/>
      <c r="Q35" s="127"/>
      <c r="R35" s="127"/>
      <c r="S35" s="127"/>
      <c r="T35" s="127"/>
      <c r="U35" s="127"/>
      <c r="V35" s="127"/>
      <c r="W35" s="127"/>
    </row>
    <row r="36" spans="14:23" ht="17.25" customHeight="1" x14ac:dyDescent="0.2">
      <c r="N36" s="127"/>
      <c r="O36" s="127"/>
      <c r="P36" s="127"/>
      <c r="Q36" s="127"/>
      <c r="R36" s="127"/>
      <c r="S36" s="127"/>
      <c r="T36" s="127"/>
      <c r="U36" s="127"/>
      <c r="V36" s="127"/>
      <c r="W36" s="127"/>
    </row>
    <row r="37" spans="14:23" ht="17.25" customHeight="1" x14ac:dyDescent="0.2">
      <c r="N37" s="127"/>
      <c r="O37" s="127"/>
      <c r="P37" s="127"/>
      <c r="Q37" s="127"/>
      <c r="R37" s="127"/>
      <c r="S37" s="127"/>
      <c r="T37" s="127"/>
      <c r="U37" s="127"/>
      <c r="V37" s="127"/>
      <c r="W37" s="127"/>
    </row>
    <row r="38" spans="14:23" ht="17.25" customHeight="1" x14ac:dyDescent="0.2">
      <c r="N38" s="127"/>
      <c r="O38" s="127"/>
      <c r="P38" s="127"/>
      <c r="Q38" s="127"/>
      <c r="R38" s="127"/>
      <c r="S38" s="127"/>
      <c r="T38" s="127"/>
      <c r="U38" s="127"/>
      <c r="V38" s="127"/>
      <c r="W38" s="127"/>
    </row>
    <row r="39" spans="14:23" ht="17.25" customHeight="1" x14ac:dyDescent="0.2">
      <c r="N39" s="127"/>
      <c r="O39" s="127"/>
      <c r="P39" s="127"/>
      <c r="Q39" s="127"/>
      <c r="R39" s="127"/>
      <c r="S39" s="127"/>
      <c r="T39" s="127"/>
      <c r="U39" s="127"/>
      <c r="V39" s="127"/>
      <c r="W39" s="127"/>
    </row>
    <row r="40" spans="14:23" ht="17.25" customHeight="1" x14ac:dyDescent="0.2">
      <c r="N40" s="127"/>
      <c r="O40" s="127"/>
      <c r="P40" s="127"/>
      <c r="Q40" s="127"/>
      <c r="R40" s="127"/>
      <c r="S40" s="127"/>
      <c r="T40" s="127"/>
      <c r="U40" s="127"/>
      <c r="V40" s="127"/>
      <c r="W40" s="127"/>
    </row>
    <row r="41" spans="14:23" ht="17.25" customHeight="1" x14ac:dyDescent="0.2">
      <c r="N41" s="127"/>
      <c r="O41" s="127"/>
      <c r="P41" s="127"/>
      <c r="Q41" s="127"/>
      <c r="R41" s="127"/>
      <c r="S41" s="127"/>
      <c r="T41" s="127"/>
      <c r="U41" s="127"/>
      <c r="V41" s="127"/>
      <c r="W41" s="127"/>
    </row>
    <row r="42" spans="14:23" ht="17.25" customHeight="1" x14ac:dyDescent="0.2">
      <c r="N42" s="127"/>
      <c r="O42" s="127"/>
      <c r="P42" s="127"/>
      <c r="Q42" s="127"/>
      <c r="R42" s="127"/>
      <c r="S42" s="127"/>
      <c r="T42" s="127"/>
      <c r="U42" s="127"/>
      <c r="V42" s="127"/>
      <c r="W42" s="127"/>
    </row>
    <row r="43" spans="14:23" ht="17.25" customHeight="1" x14ac:dyDescent="0.2">
      <c r="N43" s="127"/>
      <c r="O43" s="127"/>
      <c r="P43" s="127"/>
      <c r="Q43" s="127"/>
      <c r="R43" s="127"/>
      <c r="S43" s="127"/>
      <c r="T43" s="127"/>
      <c r="U43" s="127"/>
      <c r="V43" s="127"/>
      <c r="W43" s="127"/>
    </row>
    <row r="44" spans="14:23" ht="17.25" customHeight="1" x14ac:dyDescent="0.2">
      <c r="N44" s="127"/>
      <c r="O44" s="127"/>
      <c r="P44" s="127"/>
      <c r="Q44" s="127"/>
      <c r="R44" s="127"/>
      <c r="S44" s="127"/>
      <c r="T44" s="127"/>
      <c r="U44" s="127"/>
      <c r="V44" s="127"/>
      <c r="W44" s="127"/>
    </row>
    <row r="45" spans="14:23" ht="17.25" customHeight="1" x14ac:dyDescent="0.2">
      <c r="N45" s="127"/>
      <c r="O45" s="127"/>
      <c r="P45" s="127"/>
      <c r="Q45" s="127"/>
      <c r="R45" s="127"/>
      <c r="S45" s="127"/>
      <c r="T45" s="127"/>
      <c r="U45" s="127"/>
      <c r="V45" s="127"/>
      <c r="W45" s="127"/>
    </row>
    <row r="46" spans="14:23" ht="17.25" customHeight="1" x14ac:dyDescent="0.2">
      <c r="N46" s="127"/>
      <c r="O46" s="127"/>
      <c r="P46" s="127"/>
      <c r="Q46" s="127"/>
      <c r="R46" s="127"/>
      <c r="S46" s="127"/>
      <c r="T46" s="127"/>
      <c r="U46" s="127"/>
      <c r="V46" s="127"/>
      <c r="W46" s="127"/>
    </row>
    <row r="47" spans="14:23" ht="17.25" customHeight="1" x14ac:dyDescent="0.2">
      <c r="N47" s="127"/>
      <c r="O47" s="127"/>
      <c r="P47" s="127"/>
      <c r="Q47" s="127"/>
      <c r="R47" s="127"/>
      <c r="S47" s="127"/>
      <c r="T47" s="127"/>
      <c r="U47" s="127"/>
      <c r="V47" s="127"/>
      <c r="W47" s="127"/>
    </row>
    <row r="48" spans="14:23" ht="17.25" customHeight="1" x14ac:dyDescent="0.2">
      <c r="N48" s="127"/>
      <c r="O48" s="127"/>
      <c r="P48" s="127"/>
      <c r="Q48" s="127"/>
      <c r="R48" s="127"/>
      <c r="S48" s="127"/>
      <c r="T48" s="127"/>
      <c r="U48" s="127"/>
      <c r="V48" s="127"/>
      <c r="W48" s="127"/>
    </row>
    <row r="49" spans="14:23" ht="17.25" customHeight="1" x14ac:dyDescent="0.2">
      <c r="N49" s="127"/>
      <c r="O49" s="127"/>
      <c r="P49" s="127"/>
      <c r="Q49" s="127"/>
      <c r="R49" s="127"/>
      <c r="S49" s="127"/>
      <c r="T49" s="127"/>
      <c r="U49" s="127"/>
      <c r="V49" s="127"/>
      <c r="W49" s="127"/>
    </row>
    <row r="50" spans="14:23" ht="17.25" customHeight="1" x14ac:dyDescent="0.2">
      <c r="N50" s="127"/>
      <c r="O50" s="127"/>
      <c r="P50" s="127"/>
      <c r="Q50" s="127"/>
      <c r="R50" s="127"/>
      <c r="S50" s="127"/>
      <c r="T50" s="127"/>
      <c r="U50" s="127"/>
      <c r="V50" s="127"/>
      <c r="W50" s="127"/>
    </row>
    <row r="51" spans="14:23" ht="17.25" customHeight="1" x14ac:dyDescent="0.2">
      <c r="N51" s="127"/>
      <c r="O51" s="127"/>
      <c r="P51" s="127"/>
      <c r="Q51" s="127"/>
      <c r="R51" s="127"/>
      <c r="S51" s="127"/>
      <c r="T51" s="127"/>
      <c r="U51" s="127"/>
      <c r="V51" s="127"/>
      <c r="W51" s="127"/>
    </row>
    <row r="52" spans="14:23" ht="17.25" customHeight="1" x14ac:dyDescent="0.2">
      <c r="N52" s="127"/>
      <c r="O52" s="127"/>
      <c r="P52" s="127"/>
      <c r="Q52" s="127"/>
      <c r="R52" s="127"/>
      <c r="S52" s="127"/>
      <c r="T52" s="127"/>
      <c r="U52" s="127"/>
      <c r="V52" s="127"/>
      <c r="W52" s="127"/>
    </row>
    <row r="53" spans="14:23" ht="17.25" customHeight="1" x14ac:dyDescent="0.2">
      <c r="N53" s="127"/>
      <c r="O53" s="127"/>
      <c r="P53" s="127"/>
      <c r="Q53" s="127"/>
      <c r="R53" s="127"/>
      <c r="S53" s="127"/>
      <c r="T53" s="127"/>
      <c r="U53" s="127"/>
      <c r="V53" s="127"/>
      <c r="W53" s="127"/>
    </row>
    <row r="54" spans="14:23" ht="17.25" customHeight="1" x14ac:dyDescent="0.2">
      <c r="N54" s="127"/>
      <c r="O54" s="127"/>
      <c r="P54" s="127"/>
      <c r="Q54" s="127"/>
      <c r="R54" s="127"/>
      <c r="S54" s="127"/>
      <c r="T54" s="127"/>
      <c r="U54" s="127"/>
      <c r="V54" s="127"/>
      <c r="W54" s="127"/>
    </row>
    <row r="55" spans="14:23" ht="17.25" customHeight="1" x14ac:dyDescent="0.2">
      <c r="N55" s="127"/>
    </row>
    <row r="56" spans="14:23" ht="17.25" customHeight="1" x14ac:dyDescent="0.2">
      <c r="N56" s="127"/>
    </row>
    <row r="57" spans="14:23" ht="17.25" customHeight="1" x14ac:dyDescent="0.2">
      <c r="N57" s="281"/>
      <c r="O57" s="281"/>
      <c r="P57" s="281"/>
      <c r="Q57" s="281"/>
      <c r="R57" s="281"/>
      <c r="S57" s="281"/>
      <c r="T57" s="281"/>
      <c r="U57" s="281"/>
      <c r="V57" s="281"/>
      <c r="W57" s="281"/>
    </row>
    <row r="58" spans="14:23" ht="17.25" customHeight="1" x14ac:dyDescent="0.2">
      <c r="N58" s="282"/>
      <c r="O58" s="283"/>
      <c r="P58" s="284"/>
      <c r="Q58" s="282"/>
      <c r="R58" s="285"/>
      <c r="S58" s="284"/>
      <c r="T58" s="282"/>
      <c r="U58" s="286"/>
      <c r="V58" s="287"/>
    </row>
    <row r="59" spans="14:23" ht="17.25" customHeight="1" x14ac:dyDescent="0.2">
      <c r="N59" s="282"/>
      <c r="O59" s="283"/>
      <c r="P59" s="284"/>
      <c r="Q59" s="282"/>
      <c r="R59" s="285"/>
      <c r="S59" s="284"/>
      <c r="T59" s="282"/>
      <c r="U59" s="286"/>
      <c r="V59" s="287"/>
    </row>
    <row r="60" spans="14:23" ht="17.25" customHeight="1" x14ac:dyDescent="0.2">
      <c r="N60" s="282"/>
      <c r="O60" s="283"/>
      <c r="P60" s="284"/>
      <c r="Q60" s="282"/>
      <c r="R60" s="285"/>
      <c r="S60" s="284"/>
      <c r="T60" s="282"/>
      <c r="U60" s="286"/>
      <c r="V60" s="287"/>
    </row>
    <row r="61" spans="14:23" ht="17.25" customHeight="1" x14ac:dyDescent="0.2">
      <c r="N61" s="282"/>
      <c r="O61" s="283"/>
      <c r="P61" s="284"/>
      <c r="Q61" s="282"/>
      <c r="R61" s="285"/>
      <c r="S61" s="284"/>
      <c r="T61" s="282"/>
      <c r="U61" s="286"/>
      <c r="V61" s="287"/>
    </row>
    <row r="62" spans="14:23" ht="17.25" customHeight="1" x14ac:dyDescent="0.2">
      <c r="N62" s="282"/>
      <c r="O62" s="283"/>
      <c r="P62" s="284"/>
      <c r="Q62" s="282"/>
      <c r="R62" s="285"/>
      <c r="S62" s="284"/>
      <c r="T62" s="282"/>
      <c r="U62" s="286"/>
      <c r="V62" s="287"/>
    </row>
    <row r="63" spans="14:23" ht="17.25" customHeight="1" x14ac:dyDescent="0.2">
      <c r="N63" s="282"/>
      <c r="O63" s="283"/>
      <c r="P63" s="284"/>
      <c r="Q63" s="282"/>
      <c r="R63" s="285"/>
      <c r="S63" s="284"/>
      <c r="T63" s="282"/>
      <c r="U63" s="286"/>
      <c r="V63" s="287"/>
    </row>
    <row r="64" spans="14:23" ht="17.25" customHeight="1" x14ac:dyDescent="0.2">
      <c r="N64" s="282"/>
      <c r="O64" s="283"/>
      <c r="P64" s="284"/>
      <c r="Q64" s="282"/>
      <c r="R64" s="285"/>
      <c r="S64" s="284"/>
      <c r="T64" s="282"/>
      <c r="U64" s="286"/>
      <c r="V64" s="287"/>
    </row>
    <row r="65" spans="14:22" ht="17.25" customHeight="1" x14ac:dyDescent="0.2">
      <c r="N65" s="282"/>
      <c r="O65" s="283"/>
      <c r="P65" s="284"/>
      <c r="Q65" s="282"/>
      <c r="R65" s="285"/>
      <c r="S65" s="284"/>
      <c r="T65" s="282"/>
      <c r="U65" s="286"/>
      <c r="V65" s="287"/>
    </row>
    <row r="66" spans="14:22" ht="17.25" customHeight="1" x14ac:dyDescent="0.2">
      <c r="N66" s="282"/>
      <c r="O66" s="283"/>
      <c r="P66" s="284"/>
      <c r="Q66" s="282"/>
      <c r="R66" s="285"/>
      <c r="S66" s="284"/>
      <c r="T66" s="282"/>
      <c r="U66" s="286"/>
      <c r="V66" s="287"/>
    </row>
    <row r="67" spans="14:22" ht="17.25" customHeight="1" x14ac:dyDescent="0.2">
      <c r="N67" s="282"/>
      <c r="O67" s="283"/>
      <c r="P67" s="284"/>
      <c r="Q67" s="282"/>
      <c r="R67" s="285"/>
      <c r="S67" s="284"/>
      <c r="T67" s="282"/>
      <c r="U67" s="286"/>
      <c r="V67" s="287"/>
    </row>
    <row r="68" spans="14:22" ht="17.25" customHeight="1" x14ac:dyDescent="0.2">
      <c r="N68" s="282"/>
      <c r="O68" s="283"/>
      <c r="P68" s="284"/>
      <c r="Q68" s="282"/>
      <c r="R68" s="285"/>
      <c r="S68" s="284"/>
      <c r="T68" s="282"/>
      <c r="U68" s="286"/>
      <c r="V68" s="287"/>
    </row>
    <row r="69" spans="14:22" ht="17.25" customHeight="1" x14ac:dyDescent="0.2">
      <c r="N69" s="282"/>
      <c r="O69" s="283"/>
      <c r="P69" s="284"/>
      <c r="Q69" s="282"/>
      <c r="R69" s="285"/>
      <c r="S69" s="284"/>
      <c r="T69" s="282"/>
      <c r="U69" s="286"/>
      <c r="V69" s="287"/>
    </row>
    <row r="70" spans="14:22" ht="17.25" customHeight="1" x14ac:dyDescent="0.2">
      <c r="N70" s="282"/>
      <c r="O70" s="283"/>
      <c r="P70" s="284"/>
      <c r="Q70" s="282"/>
      <c r="R70" s="285"/>
      <c r="S70" s="284"/>
      <c r="T70" s="282"/>
      <c r="U70" s="286"/>
      <c r="V70" s="287"/>
    </row>
    <row r="71" spans="14:22" ht="17.25" customHeight="1" x14ac:dyDescent="0.2">
      <c r="N71" s="282"/>
      <c r="O71" s="283"/>
      <c r="P71" s="284"/>
      <c r="Q71" s="282"/>
      <c r="R71" s="285"/>
      <c r="S71" s="284"/>
      <c r="T71" s="282"/>
      <c r="U71" s="286"/>
      <c r="V71" s="287"/>
    </row>
    <row r="72" spans="14:22" ht="17.25" customHeight="1" x14ac:dyDescent="0.2">
      <c r="N72" s="282"/>
      <c r="O72" s="283"/>
      <c r="P72" s="284"/>
      <c r="Q72" s="282"/>
      <c r="R72" s="285"/>
      <c r="S72" s="284"/>
      <c r="T72" s="282"/>
      <c r="U72" s="286"/>
      <c r="V72" s="287"/>
    </row>
    <row r="73" spans="14:22" ht="17.25" customHeight="1" x14ac:dyDescent="0.2">
      <c r="N73" s="282"/>
      <c r="O73" s="283"/>
      <c r="P73" s="284"/>
      <c r="Q73" s="282"/>
      <c r="R73" s="285"/>
      <c r="S73" s="284"/>
      <c r="T73" s="282"/>
      <c r="U73" s="286"/>
      <c r="V73" s="287"/>
    </row>
    <row r="74" spans="14:22" ht="17.25" customHeight="1" x14ac:dyDescent="0.2">
      <c r="N74" s="282"/>
      <c r="O74" s="283"/>
      <c r="P74" s="284"/>
      <c r="Q74" s="282"/>
      <c r="R74" s="285"/>
      <c r="S74" s="284"/>
      <c r="T74" s="282"/>
      <c r="U74" s="286"/>
      <c r="V74" s="287"/>
    </row>
    <row r="75" spans="14:22" ht="17.25" customHeight="1" x14ac:dyDescent="0.2">
      <c r="N75" s="282"/>
      <c r="O75" s="283"/>
      <c r="P75" s="284"/>
      <c r="Q75" s="282"/>
      <c r="R75" s="285"/>
      <c r="S75" s="284"/>
      <c r="T75" s="282"/>
      <c r="U75" s="286"/>
      <c r="V75" s="287"/>
    </row>
    <row r="76" spans="14:22" ht="17.25" customHeight="1" x14ac:dyDescent="0.2">
      <c r="N76" s="282"/>
      <c r="O76" s="283"/>
      <c r="P76" s="284"/>
      <c r="Q76" s="282"/>
      <c r="R76" s="285"/>
      <c r="S76" s="284"/>
      <c r="T76" s="282"/>
      <c r="U76" s="286"/>
      <c r="V76" s="287"/>
    </row>
    <row r="77" spans="14:22" ht="17.25" customHeight="1" x14ac:dyDescent="0.2">
      <c r="N77" s="282"/>
      <c r="O77" s="283"/>
      <c r="P77" s="284"/>
      <c r="Q77" s="282"/>
      <c r="R77" s="285"/>
      <c r="S77" s="284"/>
      <c r="T77" s="282"/>
      <c r="U77" s="286"/>
      <c r="V77" s="287"/>
    </row>
    <row r="78" spans="14:22" ht="17.25" customHeight="1" x14ac:dyDescent="0.2">
      <c r="N78" s="127"/>
    </row>
    <row r="79" spans="14:22" ht="17.25" customHeight="1" x14ac:dyDescent="0.2">
      <c r="N79" s="127"/>
    </row>
    <row r="80" spans="14:22" ht="17.25" customHeight="1" x14ac:dyDescent="0.2">
      <c r="N80" s="127"/>
    </row>
    <row r="81" spans="14:23" ht="17.25" customHeight="1" x14ac:dyDescent="0.2">
      <c r="N81" s="281"/>
      <c r="O81" s="281"/>
      <c r="P81" s="281"/>
      <c r="Q81" s="281"/>
      <c r="R81" s="281"/>
      <c r="S81" s="281"/>
      <c r="T81" s="281"/>
      <c r="U81" s="281"/>
      <c r="V81" s="281"/>
      <c r="W81" s="281"/>
    </row>
    <row r="82" spans="14:23" ht="17.25" customHeight="1" x14ac:dyDescent="0.2">
      <c r="N82" s="282"/>
      <c r="O82" s="283"/>
      <c r="P82" s="284"/>
      <c r="Q82" s="282"/>
      <c r="R82" s="285"/>
      <c r="S82" s="284"/>
      <c r="T82" s="282"/>
      <c r="U82" s="286"/>
      <c r="V82" s="287"/>
    </row>
    <row r="83" spans="14:23" ht="17.25" customHeight="1" x14ac:dyDescent="0.2">
      <c r="N83" s="282"/>
      <c r="O83" s="283"/>
      <c r="P83" s="284"/>
      <c r="Q83" s="282"/>
      <c r="R83" s="285"/>
      <c r="S83" s="284"/>
      <c r="T83" s="282"/>
      <c r="U83" s="286"/>
      <c r="V83" s="287"/>
    </row>
    <row r="84" spans="14:23" ht="17.25" customHeight="1" x14ac:dyDescent="0.2">
      <c r="N84" s="282"/>
      <c r="O84" s="283"/>
      <c r="P84" s="284"/>
      <c r="Q84" s="282"/>
      <c r="R84" s="285"/>
      <c r="S84" s="284"/>
      <c r="T84" s="282"/>
      <c r="U84" s="286"/>
      <c r="V84" s="287"/>
    </row>
    <row r="85" spans="14:23" ht="17.25" customHeight="1" x14ac:dyDescent="0.2">
      <c r="N85" s="282"/>
      <c r="O85" s="283"/>
      <c r="P85" s="284"/>
      <c r="Q85" s="282"/>
      <c r="R85" s="285"/>
      <c r="S85" s="284"/>
      <c r="T85" s="282"/>
      <c r="U85" s="286"/>
      <c r="V85" s="287"/>
    </row>
    <row r="86" spans="14:23" ht="17.25" customHeight="1" x14ac:dyDescent="0.2">
      <c r="N86" s="282"/>
      <c r="O86" s="283"/>
      <c r="P86" s="284"/>
      <c r="Q86" s="282"/>
      <c r="R86" s="285"/>
      <c r="S86" s="284"/>
      <c r="T86" s="282"/>
      <c r="U86" s="286"/>
      <c r="V86" s="287"/>
    </row>
    <row r="87" spans="14:23" ht="17.25" customHeight="1" x14ac:dyDescent="0.2">
      <c r="N87" s="282"/>
      <c r="O87" s="283"/>
      <c r="P87" s="284"/>
      <c r="Q87" s="282"/>
      <c r="R87" s="285"/>
      <c r="S87" s="284"/>
      <c r="T87" s="282"/>
      <c r="U87" s="286"/>
      <c r="V87" s="287"/>
    </row>
    <row r="88" spans="14:23" ht="17.25" customHeight="1" x14ac:dyDescent="0.2">
      <c r="N88" s="282"/>
      <c r="O88" s="283"/>
      <c r="P88" s="284"/>
      <c r="Q88" s="282"/>
      <c r="R88" s="285"/>
      <c r="S88" s="284"/>
      <c r="T88" s="282"/>
      <c r="U88" s="286"/>
      <c r="V88" s="287"/>
    </row>
    <row r="89" spans="14:23" ht="17.25" customHeight="1" x14ac:dyDescent="0.2">
      <c r="N89" s="282"/>
      <c r="O89" s="283"/>
      <c r="P89" s="284"/>
      <c r="Q89" s="282"/>
      <c r="R89" s="285"/>
      <c r="S89" s="284"/>
      <c r="T89" s="282"/>
      <c r="U89" s="286"/>
      <c r="V89" s="287"/>
    </row>
    <row r="90" spans="14:23" ht="17.25" customHeight="1" x14ac:dyDescent="0.2">
      <c r="N90" s="282"/>
      <c r="O90" s="283"/>
      <c r="P90" s="284"/>
      <c r="Q90" s="282"/>
      <c r="R90" s="285"/>
      <c r="S90" s="284"/>
      <c r="T90" s="282"/>
      <c r="U90" s="286"/>
      <c r="V90" s="287"/>
    </row>
    <row r="91" spans="14:23" ht="17.25" customHeight="1" x14ac:dyDescent="0.2">
      <c r="N91" s="282"/>
      <c r="O91" s="283"/>
      <c r="P91" s="284"/>
      <c r="Q91" s="282"/>
      <c r="R91" s="285"/>
      <c r="S91" s="284"/>
      <c r="T91" s="282"/>
      <c r="U91" s="286"/>
      <c r="V91" s="287"/>
    </row>
    <row r="92" spans="14:23" ht="17.25" customHeight="1" x14ac:dyDescent="0.2">
      <c r="N92" s="282"/>
      <c r="O92" s="283"/>
      <c r="P92" s="284"/>
      <c r="Q92" s="282"/>
      <c r="R92" s="285"/>
      <c r="S92" s="284"/>
      <c r="T92" s="282"/>
      <c r="U92" s="286"/>
      <c r="V92" s="287"/>
    </row>
    <row r="93" spans="14:23" ht="17.25" customHeight="1" x14ac:dyDescent="0.2">
      <c r="N93" s="282"/>
      <c r="O93" s="283"/>
      <c r="P93" s="284"/>
      <c r="Q93" s="282"/>
      <c r="R93" s="285"/>
      <c r="S93" s="284"/>
      <c r="T93" s="282"/>
      <c r="U93" s="286"/>
      <c r="V93" s="287"/>
    </row>
    <row r="94" spans="14:23" ht="17.25" customHeight="1" x14ac:dyDescent="0.2">
      <c r="N94" s="282"/>
      <c r="O94" s="283"/>
      <c r="P94" s="284"/>
      <c r="Q94" s="282"/>
      <c r="R94" s="285"/>
      <c r="S94" s="284"/>
      <c r="T94" s="282"/>
      <c r="U94" s="286"/>
      <c r="V94" s="287"/>
    </row>
    <row r="95" spans="14:23" ht="17.25" customHeight="1" x14ac:dyDescent="0.2">
      <c r="N95" s="282"/>
      <c r="O95" s="283"/>
      <c r="P95" s="284"/>
      <c r="Q95" s="282"/>
      <c r="R95" s="285"/>
      <c r="S95" s="284"/>
      <c r="T95" s="282"/>
      <c r="U95" s="286"/>
      <c r="V95" s="287"/>
    </row>
    <row r="96" spans="14:23" ht="17.25" customHeight="1" x14ac:dyDescent="0.2">
      <c r="N96" s="282"/>
      <c r="O96" s="283"/>
      <c r="P96" s="284"/>
      <c r="Q96" s="282"/>
      <c r="R96" s="285"/>
      <c r="S96" s="284"/>
      <c r="T96" s="282"/>
      <c r="U96" s="286"/>
      <c r="V96" s="287"/>
    </row>
    <row r="97" spans="14:23" ht="17.25" customHeight="1" x14ac:dyDescent="0.2">
      <c r="N97" s="282"/>
      <c r="O97" s="283"/>
      <c r="P97" s="284"/>
      <c r="Q97" s="282"/>
      <c r="R97" s="285"/>
      <c r="S97" s="284"/>
      <c r="T97" s="282"/>
      <c r="U97" s="286"/>
      <c r="V97" s="287"/>
    </row>
    <row r="98" spans="14:23" ht="17.25" customHeight="1" x14ac:dyDescent="0.2">
      <c r="N98" s="282"/>
      <c r="O98" s="283"/>
      <c r="P98" s="284"/>
      <c r="Q98" s="282"/>
      <c r="R98" s="285"/>
      <c r="S98" s="284"/>
      <c r="T98" s="282"/>
      <c r="U98" s="286"/>
      <c r="V98" s="287"/>
    </row>
    <row r="99" spans="14:23" ht="17.25" customHeight="1" x14ac:dyDescent="0.2">
      <c r="N99" s="282"/>
      <c r="O99" s="283"/>
      <c r="P99" s="284"/>
      <c r="Q99" s="282"/>
      <c r="R99" s="285"/>
      <c r="S99" s="284"/>
      <c r="T99" s="282"/>
      <c r="U99" s="286"/>
      <c r="V99" s="287"/>
    </row>
    <row r="100" spans="14:23" ht="17.25" customHeight="1" x14ac:dyDescent="0.2">
      <c r="N100" s="282"/>
      <c r="O100" s="283"/>
      <c r="P100" s="284"/>
      <c r="Q100" s="282"/>
      <c r="R100" s="285"/>
      <c r="S100" s="284"/>
      <c r="T100" s="282"/>
      <c r="U100" s="286"/>
      <c r="V100" s="287"/>
    </row>
    <row r="101" spans="14:23" ht="17.25" customHeight="1" x14ac:dyDescent="0.2">
      <c r="N101" s="282"/>
      <c r="O101" s="283"/>
      <c r="P101" s="284"/>
      <c r="Q101" s="282"/>
      <c r="R101" s="285"/>
      <c r="S101" s="284"/>
      <c r="T101" s="282"/>
      <c r="U101" s="286"/>
      <c r="V101" s="287"/>
    </row>
    <row r="102" spans="14:23" ht="17.25" customHeight="1" x14ac:dyDescent="0.2">
      <c r="N102" s="127"/>
    </row>
    <row r="103" spans="14:23" ht="17.25" customHeight="1" x14ac:dyDescent="0.2">
      <c r="N103" s="127"/>
    </row>
    <row r="104" spans="14:23" ht="17.25" customHeight="1" x14ac:dyDescent="0.2">
      <c r="N104" s="127"/>
    </row>
    <row r="105" spans="14:23" ht="17.25" customHeight="1" x14ac:dyDescent="0.2">
      <c r="N105" s="127"/>
    </row>
    <row r="106" spans="14:23" ht="17.25" customHeight="1" x14ac:dyDescent="0.2">
      <c r="N106" s="281"/>
      <c r="O106" s="281"/>
      <c r="P106" s="281"/>
      <c r="Q106" s="281"/>
      <c r="R106" s="281"/>
      <c r="S106" s="281"/>
      <c r="T106" s="281"/>
      <c r="U106" s="281"/>
      <c r="V106" s="281"/>
      <c r="W106" s="281"/>
    </row>
    <row r="107" spans="14:23" ht="17.25" customHeight="1" x14ac:dyDescent="0.2">
      <c r="N107" s="282"/>
      <c r="O107" s="283"/>
      <c r="P107" s="284"/>
      <c r="Q107" s="282"/>
      <c r="R107" s="285"/>
      <c r="S107" s="284"/>
      <c r="T107" s="282"/>
      <c r="U107" s="286"/>
      <c r="V107" s="287"/>
    </row>
    <row r="108" spans="14:23" ht="17.25" customHeight="1" x14ac:dyDescent="0.2">
      <c r="N108" s="282"/>
      <c r="O108" s="283"/>
      <c r="P108" s="284"/>
      <c r="Q108" s="282"/>
      <c r="R108" s="285"/>
      <c r="S108" s="284"/>
      <c r="T108" s="282"/>
      <c r="U108" s="286"/>
      <c r="V108" s="287"/>
    </row>
    <row r="109" spans="14:23" ht="17.25" customHeight="1" x14ac:dyDescent="0.2">
      <c r="N109" s="282"/>
      <c r="O109" s="283"/>
      <c r="P109" s="284"/>
      <c r="Q109" s="282"/>
      <c r="R109" s="285"/>
      <c r="S109" s="284"/>
      <c r="T109" s="282"/>
      <c r="U109" s="286"/>
      <c r="V109" s="287"/>
    </row>
    <row r="110" spans="14:23" ht="17.25" customHeight="1" x14ac:dyDescent="0.2">
      <c r="N110" s="282"/>
      <c r="O110" s="283"/>
      <c r="P110" s="284"/>
      <c r="Q110" s="282"/>
      <c r="R110" s="285"/>
      <c r="S110" s="284"/>
      <c r="T110" s="282"/>
      <c r="U110" s="286"/>
      <c r="V110" s="287"/>
    </row>
    <row r="111" spans="14:23" ht="17.25" customHeight="1" x14ac:dyDescent="0.2">
      <c r="N111" s="282"/>
      <c r="O111" s="283"/>
      <c r="P111" s="284"/>
      <c r="Q111" s="282"/>
      <c r="R111" s="285"/>
      <c r="S111" s="284"/>
      <c r="T111" s="282"/>
      <c r="U111" s="286"/>
      <c r="V111" s="287"/>
    </row>
    <row r="112" spans="14:23" ht="17.25" customHeight="1" x14ac:dyDescent="0.2">
      <c r="N112" s="282"/>
      <c r="O112" s="283"/>
      <c r="P112" s="284"/>
      <c r="Q112" s="282"/>
      <c r="R112" s="285"/>
      <c r="S112" s="284"/>
      <c r="T112" s="282"/>
      <c r="U112" s="286"/>
      <c r="V112" s="287"/>
    </row>
    <row r="113" spans="14:22" ht="17.25" customHeight="1" x14ac:dyDescent="0.2">
      <c r="N113" s="282"/>
      <c r="O113" s="283"/>
      <c r="P113" s="284"/>
      <c r="Q113" s="282"/>
      <c r="R113" s="285"/>
      <c r="S113" s="284"/>
      <c r="T113" s="282"/>
      <c r="U113" s="286"/>
      <c r="V113" s="287"/>
    </row>
    <row r="114" spans="14:22" ht="17.25" customHeight="1" x14ac:dyDescent="0.2">
      <c r="N114" s="282"/>
      <c r="O114" s="283"/>
      <c r="P114" s="284"/>
      <c r="Q114" s="282"/>
      <c r="R114" s="285"/>
      <c r="S114" s="284"/>
      <c r="T114" s="282"/>
      <c r="U114" s="286"/>
      <c r="V114" s="287"/>
    </row>
    <row r="115" spans="14:22" ht="17.25" customHeight="1" x14ac:dyDescent="0.2">
      <c r="N115" s="282"/>
      <c r="O115" s="283"/>
      <c r="P115" s="284"/>
      <c r="Q115" s="282"/>
      <c r="R115" s="285"/>
      <c r="S115" s="284"/>
      <c r="T115" s="282"/>
      <c r="U115" s="286"/>
      <c r="V115" s="287"/>
    </row>
    <row r="116" spans="14:22" ht="17.25" customHeight="1" x14ac:dyDescent="0.2">
      <c r="N116" s="282"/>
      <c r="O116" s="283"/>
      <c r="P116" s="284"/>
      <c r="Q116" s="282"/>
      <c r="R116" s="285"/>
      <c r="S116" s="284"/>
      <c r="T116" s="282"/>
      <c r="U116" s="286"/>
      <c r="V116" s="287"/>
    </row>
    <row r="117" spans="14:22" ht="17.25" customHeight="1" x14ac:dyDescent="0.2">
      <c r="N117" s="282"/>
      <c r="O117" s="283"/>
      <c r="P117" s="284"/>
      <c r="Q117" s="282"/>
      <c r="R117" s="285"/>
      <c r="S117" s="284"/>
      <c r="T117" s="282"/>
      <c r="U117" s="286"/>
      <c r="V117" s="287"/>
    </row>
    <row r="118" spans="14:22" ht="17.25" customHeight="1" x14ac:dyDescent="0.2">
      <c r="N118" s="282"/>
      <c r="O118" s="283"/>
      <c r="P118" s="284"/>
      <c r="Q118" s="282"/>
      <c r="R118" s="285"/>
      <c r="S118" s="284"/>
      <c r="T118" s="282"/>
      <c r="U118" s="286"/>
      <c r="V118" s="287"/>
    </row>
    <row r="119" spans="14:22" ht="17.25" customHeight="1" x14ac:dyDescent="0.2">
      <c r="N119" s="282"/>
      <c r="O119" s="283"/>
      <c r="P119" s="284"/>
      <c r="Q119" s="282"/>
      <c r="R119" s="285"/>
      <c r="S119" s="284"/>
      <c r="T119" s="282"/>
      <c r="U119" s="286"/>
      <c r="V119" s="287"/>
    </row>
    <row r="120" spans="14:22" ht="17.25" customHeight="1" x14ac:dyDescent="0.2">
      <c r="N120" s="282"/>
      <c r="O120" s="283"/>
      <c r="P120" s="284"/>
      <c r="Q120" s="282"/>
      <c r="R120" s="285"/>
      <c r="S120" s="284"/>
      <c r="T120" s="282"/>
      <c r="U120" s="286"/>
      <c r="V120" s="287"/>
    </row>
    <row r="121" spans="14:22" ht="17.25" customHeight="1" x14ac:dyDescent="0.2">
      <c r="N121" s="282"/>
      <c r="O121" s="283"/>
      <c r="P121" s="284"/>
      <c r="Q121" s="282"/>
      <c r="R121" s="285"/>
      <c r="S121" s="284"/>
      <c r="T121" s="282"/>
      <c r="U121" s="286"/>
      <c r="V121" s="287"/>
    </row>
    <row r="122" spans="14:22" ht="17.25" customHeight="1" x14ac:dyDescent="0.2">
      <c r="N122" s="282"/>
      <c r="O122" s="283"/>
      <c r="P122" s="284"/>
      <c r="Q122" s="282"/>
      <c r="R122" s="285"/>
      <c r="S122" s="284"/>
      <c r="T122" s="282"/>
      <c r="U122" s="286"/>
      <c r="V122" s="287"/>
    </row>
    <row r="123" spans="14:22" ht="17.25" customHeight="1" x14ac:dyDescent="0.2">
      <c r="N123" s="282"/>
      <c r="O123" s="283"/>
      <c r="P123" s="284"/>
      <c r="Q123" s="282"/>
      <c r="R123" s="285"/>
      <c r="S123" s="284"/>
      <c r="T123" s="282"/>
      <c r="U123" s="286"/>
      <c r="V123" s="287"/>
    </row>
    <row r="124" spans="14:22" ht="17.25" customHeight="1" x14ac:dyDescent="0.2">
      <c r="N124" s="282"/>
      <c r="O124" s="283"/>
      <c r="P124" s="284"/>
      <c r="Q124" s="282"/>
      <c r="R124" s="285"/>
      <c r="S124" s="284"/>
      <c r="T124" s="282"/>
      <c r="U124" s="286"/>
      <c r="V124" s="287"/>
    </row>
    <row r="125" spans="14:22" ht="17.25" customHeight="1" x14ac:dyDescent="0.2">
      <c r="N125" s="282"/>
      <c r="O125" s="283"/>
      <c r="P125" s="284"/>
      <c r="Q125" s="282"/>
      <c r="R125" s="285"/>
      <c r="S125" s="284"/>
      <c r="T125" s="282"/>
      <c r="U125" s="286"/>
      <c r="V125" s="287"/>
    </row>
    <row r="126" spans="14:22" ht="17.25" customHeight="1" x14ac:dyDescent="0.2">
      <c r="N126" s="282"/>
      <c r="O126" s="283"/>
      <c r="P126" s="284"/>
      <c r="Q126" s="282"/>
      <c r="R126" s="285"/>
      <c r="S126" s="284"/>
      <c r="T126" s="282"/>
      <c r="U126" s="286"/>
      <c r="V126" s="287"/>
    </row>
    <row r="127" spans="14:22" ht="17.25" customHeight="1" x14ac:dyDescent="0.2">
      <c r="N127" s="127"/>
    </row>
    <row r="128" spans="14:22" ht="17.25" customHeight="1" x14ac:dyDescent="0.2">
      <c r="N128" s="127"/>
    </row>
    <row r="129" spans="14:23" ht="17.25" customHeight="1" x14ac:dyDescent="0.2">
      <c r="N129" s="127"/>
    </row>
    <row r="130" spans="14:23" ht="17.25" customHeight="1" x14ac:dyDescent="0.2">
      <c r="N130" s="281"/>
      <c r="O130" s="281"/>
      <c r="P130" s="281"/>
      <c r="Q130" s="281"/>
      <c r="R130" s="281"/>
      <c r="S130" s="281"/>
      <c r="T130" s="281"/>
      <c r="U130" s="281"/>
      <c r="V130" s="281"/>
      <c r="W130" s="281"/>
    </row>
    <row r="131" spans="14:23" ht="17.25" customHeight="1" x14ac:dyDescent="0.2">
      <c r="N131" s="282"/>
      <c r="O131" s="283"/>
      <c r="P131" s="284"/>
      <c r="Q131" s="282"/>
      <c r="R131" s="285"/>
      <c r="S131" s="284"/>
      <c r="T131" s="282"/>
      <c r="U131" s="286"/>
      <c r="V131" s="287"/>
    </row>
    <row r="132" spans="14:23" ht="17.25" customHeight="1" x14ac:dyDescent="0.2">
      <c r="N132" s="282"/>
      <c r="O132" s="283"/>
      <c r="P132" s="284"/>
      <c r="Q132" s="282"/>
      <c r="R132" s="285"/>
      <c r="S132" s="284"/>
      <c r="T132" s="282"/>
      <c r="U132" s="286"/>
      <c r="V132" s="287"/>
    </row>
    <row r="133" spans="14:23" ht="17.25" customHeight="1" x14ac:dyDescent="0.2">
      <c r="N133" s="282"/>
      <c r="O133" s="283"/>
      <c r="P133" s="284"/>
      <c r="Q133" s="282"/>
      <c r="R133" s="285"/>
      <c r="S133" s="284"/>
      <c r="T133" s="282"/>
      <c r="U133" s="286"/>
      <c r="V133" s="287"/>
    </row>
    <row r="134" spans="14:23" ht="17.25" customHeight="1" x14ac:dyDescent="0.2">
      <c r="N134" s="282"/>
      <c r="O134" s="283"/>
      <c r="P134" s="284"/>
      <c r="Q134" s="282"/>
      <c r="R134" s="285"/>
      <c r="S134" s="284"/>
      <c r="T134" s="282"/>
      <c r="U134" s="286"/>
      <c r="V134" s="287"/>
    </row>
    <row r="135" spans="14:23" ht="17.25" customHeight="1" x14ac:dyDescent="0.2">
      <c r="N135" s="282"/>
      <c r="O135" s="283"/>
      <c r="P135" s="284"/>
      <c r="Q135" s="282"/>
      <c r="R135" s="285"/>
      <c r="S135" s="284"/>
      <c r="T135" s="282"/>
      <c r="U135" s="286"/>
      <c r="V135" s="287"/>
    </row>
    <row r="136" spans="14:23" ht="17.25" customHeight="1" x14ac:dyDescent="0.2">
      <c r="N136" s="282"/>
      <c r="O136" s="283"/>
      <c r="P136" s="284"/>
      <c r="Q136" s="282"/>
      <c r="R136" s="285"/>
      <c r="S136" s="284"/>
      <c r="T136" s="282"/>
      <c r="U136" s="286"/>
      <c r="V136" s="287"/>
    </row>
    <row r="137" spans="14:23" ht="17.25" customHeight="1" x14ac:dyDescent="0.2">
      <c r="N137" s="282"/>
      <c r="O137" s="283"/>
      <c r="P137" s="284"/>
      <c r="Q137" s="282"/>
      <c r="R137" s="285"/>
      <c r="S137" s="284"/>
      <c r="T137" s="282"/>
      <c r="U137" s="286"/>
      <c r="V137" s="287"/>
    </row>
    <row r="138" spans="14:23" ht="17.25" customHeight="1" x14ac:dyDescent="0.2">
      <c r="N138" s="282"/>
      <c r="O138" s="283"/>
      <c r="P138" s="284"/>
      <c r="Q138" s="282"/>
      <c r="R138" s="285"/>
      <c r="S138" s="284"/>
      <c r="T138" s="282"/>
      <c r="U138" s="286"/>
      <c r="V138" s="287"/>
    </row>
    <row r="139" spans="14:23" ht="17.25" customHeight="1" x14ac:dyDescent="0.2">
      <c r="N139" s="282"/>
      <c r="O139" s="283"/>
      <c r="P139" s="284"/>
      <c r="Q139" s="282"/>
      <c r="R139" s="285"/>
      <c r="S139" s="284"/>
      <c r="T139" s="282"/>
      <c r="U139" s="286"/>
      <c r="V139" s="287"/>
    </row>
    <row r="140" spans="14:23" ht="17.25" customHeight="1" x14ac:dyDescent="0.2">
      <c r="N140" s="282"/>
      <c r="O140" s="283"/>
      <c r="P140" s="284"/>
      <c r="Q140" s="282"/>
      <c r="R140" s="285"/>
      <c r="S140" s="284"/>
      <c r="T140" s="282"/>
      <c r="U140" s="286"/>
      <c r="V140" s="287"/>
    </row>
    <row r="141" spans="14:23" ht="17.25" customHeight="1" x14ac:dyDescent="0.2">
      <c r="N141" s="282"/>
      <c r="O141" s="283"/>
      <c r="P141" s="284"/>
      <c r="Q141" s="282"/>
      <c r="R141" s="285"/>
      <c r="S141" s="284"/>
      <c r="T141" s="282"/>
      <c r="U141" s="286"/>
      <c r="V141" s="287"/>
    </row>
    <row r="142" spans="14:23" ht="17.25" customHeight="1" x14ac:dyDescent="0.2">
      <c r="N142" s="282"/>
      <c r="O142" s="283"/>
      <c r="P142" s="284"/>
      <c r="Q142" s="282"/>
      <c r="R142" s="285"/>
      <c r="S142" s="284"/>
      <c r="T142" s="282"/>
      <c r="U142" s="286"/>
      <c r="V142" s="287"/>
    </row>
    <row r="143" spans="14:23" ht="17.25" customHeight="1" x14ac:dyDescent="0.2">
      <c r="N143" s="282"/>
      <c r="O143" s="283"/>
      <c r="P143" s="284"/>
      <c r="Q143" s="282"/>
      <c r="R143" s="285"/>
      <c r="S143" s="284"/>
      <c r="T143" s="282"/>
      <c r="U143" s="286"/>
      <c r="V143" s="287"/>
    </row>
    <row r="144" spans="14:23" ht="17.25" customHeight="1" x14ac:dyDescent="0.2">
      <c r="N144" s="282"/>
      <c r="O144" s="283"/>
      <c r="P144" s="284"/>
      <c r="Q144" s="282"/>
      <c r="R144" s="285"/>
      <c r="S144" s="284"/>
      <c r="T144" s="282"/>
      <c r="U144" s="286"/>
      <c r="V144" s="287"/>
    </row>
    <row r="145" spans="14:23" ht="17.25" customHeight="1" x14ac:dyDescent="0.2">
      <c r="N145" s="282"/>
      <c r="O145" s="283"/>
      <c r="P145" s="284"/>
      <c r="Q145" s="282"/>
      <c r="R145" s="285"/>
      <c r="S145" s="284"/>
      <c r="T145" s="282"/>
      <c r="U145" s="286"/>
      <c r="V145" s="287"/>
    </row>
    <row r="146" spans="14:23" ht="17.25" customHeight="1" x14ac:dyDescent="0.2">
      <c r="N146" s="282"/>
      <c r="O146" s="283"/>
      <c r="P146" s="284"/>
      <c r="Q146" s="282"/>
      <c r="R146" s="285"/>
      <c r="S146" s="284"/>
      <c r="T146" s="282"/>
      <c r="U146" s="286"/>
      <c r="V146" s="287"/>
    </row>
    <row r="147" spans="14:23" ht="17.25" customHeight="1" x14ac:dyDescent="0.2">
      <c r="N147" s="282"/>
      <c r="O147" s="283"/>
      <c r="P147" s="284"/>
      <c r="Q147" s="282"/>
      <c r="R147" s="285"/>
      <c r="S147" s="284"/>
      <c r="T147" s="282"/>
      <c r="U147" s="286"/>
      <c r="V147" s="287"/>
    </row>
    <row r="148" spans="14:23" ht="17.25" customHeight="1" x14ac:dyDescent="0.2">
      <c r="N148" s="282"/>
      <c r="O148" s="283"/>
      <c r="P148" s="284"/>
      <c r="Q148" s="282"/>
      <c r="R148" s="285"/>
      <c r="S148" s="284"/>
      <c r="T148" s="282"/>
      <c r="U148" s="286"/>
      <c r="V148" s="287"/>
    </row>
    <row r="149" spans="14:23" ht="17.25" customHeight="1" x14ac:dyDescent="0.2">
      <c r="N149" s="282"/>
      <c r="O149" s="283"/>
      <c r="P149" s="284"/>
      <c r="Q149" s="282"/>
      <c r="R149" s="285"/>
      <c r="S149" s="284"/>
      <c r="T149" s="282"/>
      <c r="U149" s="286"/>
      <c r="V149" s="287"/>
    </row>
    <row r="150" spans="14:23" ht="17.25" customHeight="1" x14ac:dyDescent="0.2">
      <c r="N150" s="282"/>
      <c r="O150" s="283"/>
      <c r="P150" s="284"/>
      <c r="Q150" s="282"/>
      <c r="R150" s="285"/>
      <c r="S150" s="284"/>
      <c r="T150" s="282"/>
      <c r="U150" s="286"/>
      <c r="V150" s="287"/>
    </row>
    <row r="151" spans="14:23" ht="17.25" customHeight="1" x14ac:dyDescent="0.2">
      <c r="N151" s="127"/>
    </row>
    <row r="152" spans="14:23" ht="17.25" customHeight="1" x14ac:dyDescent="0.2">
      <c r="N152" s="127"/>
    </row>
    <row r="153" spans="14:23" ht="17.25" customHeight="1" x14ac:dyDescent="0.2">
      <c r="N153" s="127"/>
    </row>
    <row r="154" spans="14:23" ht="17.25" customHeight="1" x14ac:dyDescent="0.2">
      <c r="N154" s="127"/>
    </row>
    <row r="155" spans="14:23" ht="17.25" customHeight="1" x14ac:dyDescent="0.2">
      <c r="N155" s="281"/>
      <c r="O155" s="281"/>
      <c r="P155" s="281"/>
      <c r="Q155" s="281"/>
      <c r="R155" s="281"/>
      <c r="S155" s="281"/>
      <c r="T155" s="281"/>
      <c r="U155" s="281"/>
      <c r="V155" s="281"/>
      <c r="W155" s="281"/>
    </row>
    <row r="156" spans="14:23" ht="17.25" customHeight="1" x14ac:dyDescent="0.2">
      <c r="N156" s="282"/>
      <c r="O156" s="283"/>
      <c r="P156" s="284"/>
      <c r="Q156" s="282"/>
      <c r="R156" s="285"/>
      <c r="S156" s="284"/>
      <c r="T156" s="282"/>
      <c r="U156" s="286"/>
      <c r="V156" s="287"/>
    </row>
    <row r="157" spans="14:23" ht="17.25" customHeight="1" x14ac:dyDescent="0.2">
      <c r="N157" s="282"/>
      <c r="O157" s="283"/>
      <c r="P157" s="284"/>
      <c r="Q157" s="282"/>
      <c r="R157" s="285"/>
      <c r="S157" s="284"/>
      <c r="T157" s="282"/>
      <c r="U157" s="286"/>
      <c r="V157" s="287"/>
    </row>
    <row r="158" spans="14:23" ht="17.25" customHeight="1" x14ac:dyDescent="0.2">
      <c r="N158" s="282"/>
      <c r="O158" s="283"/>
      <c r="P158" s="284"/>
      <c r="Q158" s="282"/>
      <c r="R158" s="285"/>
      <c r="S158" s="284"/>
      <c r="T158" s="282"/>
      <c r="U158" s="286"/>
      <c r="V158" s="287"/>
    </row>
    <row r="159" spans="14:23" ht="17.25" customHeight="1" x14ac:dyDescent="0.2">
      <c r="N159" s="282"/>
      <c r="O159" s="283"/>
      <c r="P159" s="284"/>
      <c r="Q159" s="282"/>
      <c r="R159" s="285"/>
      <c r="S159" s="284"/>
      <c r="T159" s="282"/>
      <c r="U159" s="286"/>
      <c r="V159" s="287"/>
    </row>
    <row r="160" spans="14:23" ht="17.25" customHeight="1" x14ac:dyDescent="0.2">
      <c r="N160" s="282"/>
      <c r="O160" s="283"/>
      <c r="P160" s="284"/>
      <c r="Q160" s="282"/>
      <c r="R160" s="285"/>
      <c r="S160" s="284"/>
      <c r="T160" s="282"/>
      <c r="U160" s="286"/>
      <c r="V160" s="287"/>
    </row>
    <row r="161" spans="14:22" ht="17.25" customHeight="1" x14ac:dyDescent="0.2">
      <c r="N161" s="282"/>
      <c r="O161" s="283"/>
      <c r="P161" s="284"/>
      <c r="Q161" s="282"/>
      <c r="R161" s="285"/>
      <c r="S161" s="284"/>
      <c r="T161" s="282"/>
      <c r="U161" s="286"/>
      <c r="V161" s="287"/>
    </row>
    <row r="162" spans="14:22" ht="17.25" customHeight="1" x14ac:dyDescent="0.2">
      <c r="N162" s="282"/>
      <c r="O162" s="283"/>
      <c r="P162" s="284"/>
      <c r="Q162" s="282"/>
      <c r="R162" s="285"/>
      <c r="S162" s="284"/>
      <c r="T162" s="282"/>
      <c r="U162" s="286"/>
      <c r="V162" s="287"/>
    </row>
    <row r="163" spans="14:22" ht="17.25" customHeight="1" x14ac:dyDescent="0.2">
      <c r="N163" s="282"/>
      <c r="O163" s="283"/>
      <c r="P163" s="284"/>
      <c r="Q163" s="282"/>
      <c r="R163" s="285"/>
      <c r="S163" s="284"/>
      <c r="T163" s="282"/>
      <c r="U163" s="286"/>
      <c r="V163" s="287"/>
    </row>
    <row r="164" spans="14:22" ht="17.25" customHeight="1" x14ac:dyDescent="0.2">
      <c r="N164" s="282"/>
      <c r="O164" s="283"/>
      <c r="P164" s="284"/>
      <c r="Q164" s="282"/>
      <c r="R164" s="285"/>
      <c r="S164" s="284"/>
      <c r="T164" s="282"/>
      <c r="U164" s="286"/>
      <c r="V164" s="287"/>
    </row>
    <row r="165" spans="14:22" ht="17.25" customHeight="1" x14ac:dyDescent="0.2">
      <c r="N165" s="282"/>
      <c r="O165" s="283"/>
      <c r="P165" s="284"/>
      <c r="Q165" s="282"/>
      <c r="R165" s="285"/>
      <c r="S165" s="284"/>
      <c r="T165" s="282"/>
      <c r="U165" s="286"/>
      <c r="V165" s="287"/>
    </row>
    <row r="166" spans="14:22" ht="17.25" customHeight="1" x14ac:dyDescent="0.2">
      <c r="N166" s="282"/>
      <c r="O166" s="283"/>
      <c r="P166" s="284"/>
      <c r="Q166" s="282"/>
      <c r="R166" s="285"/>
      <c r="S166" s="284"/>
      <c r="T166" s="282"/>
      <c r="U166" s="286"/>
      <c r="V166" s="287"/>
    </row>
    <row r="167" spans="14:22" ht="17.25" customHeight="1" x14ac:dyDescent="0.2">
      <c r="N167" s="282"/>
      <c r="O167" s="283"/>
      <c r="P167" s="284"/>
      <c r="Q167" s="282"/>
      <c r="R167" s="285"/>
      <c r="S167" s="284"/>
      <c r="T167" s="282"/>
      <c r="U167" s="286"/>
      <c r="V167" s="287"/>
    </row>
    <row r="168" spans="14:22" ht="17.25" customHeight="1" x14ac:dyDescent="0.2">
      <c r="N168" s="282"/>
      <c r="O168" s="283"/>
      <c r="P168" s="284"/>
      <c r="Q168" s="282"/>
      <c r="R168" s="285"/>
      <c r="S168" s="284"/>
      <c r="T168" s="282"/>
      <c r="U168" s="286"/>
      <c r="V168" s="287"/>
    </row>
    <row r="169" spans="14:22" ht="17.25" customHeight="1" x14ac:dyDescent="0.2">
      <c r="N169" s="282"/>
      <c r="O169" s="283"/>
      <c r="P169" s="284"/>
      <c r="Q169" s="282"/>
      <c r="R169" s="285"/>
      <c r="S169" s="284"/>
      <c r="T169" s="282"/>
      <c r="U169" s="286"/>
      <c r="V169" s="287"/>
    </row>
    <row r="170" spans="14:22" ht="17.25" customHeight="1" x14ac:dyDescent="0.2">
      <c r="N170" s="282"/>
      <c r="O170" s="283"/>
      <c r="P170" s="284"/>
      <c r="Q170" s="282"/>
      <c r="R170" s="285"/>
      <c r="S170" s="284"/>
      <c r="T170" s="282"/>
      <c r="U170" s="286"/>
      <c r="V170" s="287"/>
    </row>
    <row r="171" spans="14:22" ht="17.25" customHeight="1" x14ac:dyDescent="0.2">
      <c r="N171" s="282"/>
      <c r="O171" s="283"/>
      <c r="P171" s="284"/>
      <c r="Q171" s="282"/>
      <c r="R171" s="285"/>
      <c r="S171" s="284"/>
      <c r="T171" s="282"/>
      <c r="U171" s="286"/>
      <c r="V171" s="287"/>
    </row>
    <row r="172" spans="14:22" ht="17.25" customHeight="1" x14ac:dyDescent="0.2">
      <c r="N172" s="282"/>
      <c r="O172" s="283"/>
      <c r="P172" s="284"/>
      <c r="Q172" s="282"/>
      <c r="R172" s="285"/>
      <c r="S172" s="284"/>
      <c r="T172" s="282"/>
      <c r="U172" s="286"/>
      <c r="V172" s="287"/>
    </row>
    <row r="173" spans="14:22" ht="17.25" customHeight="1" x14ac:dyDescent="0.2">
      <c r="N173" s="282"/>
      <c r="O173" s="283"/>
      <c r="P173" s="284"/>
      <c r="Q173" s="282"/>
      <c r="R173" s="285"/>
      <c r="S173" s="284"/>
      <c r="T173" s="282"/>
      <c r="U173" s="286"/>
      <c r="V173" s="287"/>
    </row>
    <row r="174" spans="14:22" ht="17.25" customHeight="1" x14ac:dyDescent="0.2">
      <c r="N174" s="282"/>
      <c r="O174" s="283"/>
      <c r="P174" s="284"/>
      <c r="Q174" s="282"/>
      <c r="R174" s="285"/>
      <c r="S174" s="284"/>
      <c r="T174" s="282"/>
      <c r="U174" s="286"/>
      <c r="V174" s="287"/>
    </row>
    <row r="175" spans="14:22" ht="17.25" customHeight="1" x14ac:dyDescent="0.2">
      <c r="N175" s="282"/>
      <c r="O175" s="283"/>
      <c r="P175" s="284"/>
      <c r="Q175" s="282"/>
      <c r="R175" s="285"/>
      <c r="S175" s="284"/>
      <c r="T175" s="282"/>
      <c r="U175" s="286"/>
      <c r="V175" s="287"/>
    </row>
  </sheetData>
  <mergeCells count="2">
    <mergeCell ref="A29:K29"/>
    <mergeCell ref="A31:E31"/>
  </mergeCells>
  <phoneticPr fontId="3"/>
  <pageMargins left="0.70866141732283472" right="0.70866141732283472" top="0.74803149606299213" bottom="0.74803149606299213" header="0.31496062992125984" footer="0.31496062992125984"/>
  <pageSetup paperSize="9" scale="44" fitToWidth="2" fitToHeight="0" orientation="portrait" r:id="rId1"/>
  <headerFooter>
    <oddHeader>&amp;R&amp;"HG丸ｺﾞｼｯｸM-PRO,標準"証憑一覧</oddHeader>
    <oddFooter>&amp;C&amp;"HG丸ｺﾞｼｯｸM-PRO,標準"&amp;P/&amp;N</oddFooter>
  </headerFooter>
  <colBreaks count="1" manualBreakCount="1">
    <brk id="12" max="2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E229791CFA9F459DBD23956E240FFE" ma:contentTypeVersion="14" ma:contentTypeDescription="新しいドキュメントを作成します。" ma:contentTypeScope="" ma:versionID="098d513f4d2cb117673dcbaf73293dc7">
  <xsd:schema xmlns:xsd="http://www.w3.org/2001/XMLSchema" xmlns:xs="http://www.w3.org/2001/XMLSchema" xmlns:p="http://schemas.microsoft.com/office/2006/metadata/properties" xmlns:ns2="a6f5b48a-3433-47bd-9e7c-5931aa7e1e08" xmlns:ns3="10626bdf-c2ba-47c3-9005-1e7d8b503ace" targetNamespace="http://schemas.microsoft.com/office/2006/metadata/properties" ma:root="true" ma:fieldsID="58a93ac602c2b5f95e2237959f69bbd6" ns2:_="" ns3:_="">
    <xsd:import namespace="a6f5b48a-3433-47bd-9e7c-5931aa7e1e08"/>
    <xsd:import namespace="10626bdf-c2ba-47c3-9005-1e7d8b503a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SearchProperties" minOccurs="0"/>
                <xsd:element ref="ns3:SharedWithDetails" minOccurs="0"/>
                <xsd:element ref="ns3:SharedWithUser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5b48a-3433-47bd-9e7c-5931aa7e1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fb29c87-36f6-45ba-9344-021c9150b5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626bdf-c2ba-47c3-9005-1e7d8b503ac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bebe1c4-f919-413f-915a-4ea46b7afc08}" ma:internalName="TaxCatchAll" ma:showField="CatchAllData" ma:web="10626bdf-c2ba-47c3-9005-1e7d8b503ace">
      <xsd:complexType>
        <xsd:complexContent>
          <xsd:extension base="dms:MultiChoiceLookup">
            <xsd:sequence>
              <xsd:element name="Value" type="dms:Lookup" maxOccurs="unbounded" minOccurs="0" nillable="true"/>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0626bdf-c2ba-47c3-9005-1e7d8b503ace" xsi:nil="true"/>
    <lcf76f155ced4ddcb4097134ff3c332f xmlns="a6f5b48a-3433-47bd-9e7c-5931aa7e1e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58590A-5664-4AC6-95B7-664A02AB7792}">
  <ds:schemaRefs>
    <ds:schemaRef ds:uri="http://schemas.microsoft.com/sharepoint/v3/contenttype/forms"/>
  </ds:schemaRefs>
</ds:datastoreItem>
</file>

<file path=customXml/itemProps2.xml><?xml version="1.0" encoding="utf-8"?>
<ds:datastoreItem xmlns:ds="http://schemas.openxmlformats.org/officeDocument/2006/customXml" ds:itemID="{78EDE15F-80D4-47BD-862E-0447DDB55AFB}"/>
</file>

<file path=customXml/itemProps3.xml><?xml version="1.0" encoding="utf-8"?>
<ds:datastoreItem xmlns:ds="http://schemas.openxmlformats.org/officeDocument/2006/customXml" ds:itemID="{605EBEE6-9733-4CCA-B604-086D474D2E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収支報告書</vt:lpstr>
      <vt:lpstr>予算執行状況</vt:lpstr>
      <vt:lpstr>証憑一覧表　表紙</vt:lpstr>
      <vt:lpstr>換算レート表(レートチェック用)</vt:lpstr>
      <vt:lpstr>1(1)直接事業費</vt:lpstr>
      <vt:lpstr>1(2)国内交通費、航空旅費</vt:lpstr>
      <vt:lpstr>1(2)日当他</vt:lpstr>
      <vt:lpstr>1(2)査証他</vt:lpstr>
      <vt:lpstr>1(3)拠点立ち上げ</vt:lpstr>
      <vt:lpstr>1(3)事務所賃貸料他</vt:lpstr>
      <vt:lpstr>1(3)現地交通</vt:lpstr>
      <vt:lpstr>1(3)現地事務所運営用備品・事務用品費</vt:lpstr>
      <vt:lpstr>1(3)国際スタッフ、現地スタッフ</vt:lpstr>
      <vt:lpstr>2(1)本部スタッフ</vt:lpstr>
      <vt:lpstr>2(1)本部管理</vt:lpstr>
      <vt:lpstr>GT_Custom</vt:lpstr>
      <vt:lpstr>3 一般管理費サマリー表</vt:lpstr>
      <vt:lpstr>3 一般管理費</vt:lpstr>
      <vt:lpstr>4外部監査費</vt:lpstr>
      <vt:lpstr>自己資金 </vt:lpstr>
      <vt:lpstr>'1(1)直接事業費'!Print_Area</vt:lpstr>
      <vt:lpstr>'1(2)国内交通費、航空旅費'!Print_Area</vt:lpstr>
      <vt:lpstr>'1(2)査証他'!Print_Area</vt:lpstr>
      <vt:lpstr>'1(2)日当他'!Print_Area</vt:lpstr>
      <vt:lpstr>'1(3)拠点立ち上げ'!Print_Area</vt:lpstr>
      <vt:lpstr>'1(3)現地交通'!Print_Area</vt:lpstr>
      <vt:lpstr>'1(3)現地事務所運営用備品・事務用品費'!Print_Area</vt:lpstr>
      <vt:lpstr>'1(3)国際スタッフ、現地スタッフ'!Print_Area</vt:lpstr>
      <vt:lpstr>'1(3)事務所賃貸料他'!Print_Area</vt:lpstr>
      <vt:lpstr>'2(1)本部スタッフ'!Print_Area</vt:lpstr>
      <vt:lpstr>'2(1)本部管理'!Print_Area</vt:lpstr>
      <vt:lpstr>'3 一般管理費'!Print_Area</vt:lpstr>
      <vt:lpstr>'3 一般管理費サマリー表'!Print_Area</vt:lpstr>
      <vt:lpstr>'4外部監査費'!Print_Area</vt:lpstr>
      <vt:lpstr>'換算レート表(レートチェック用)'!Print_Area</vt:lpstr>
      <vt:lpstr>'自己資金 '!Print_Area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sae.yamaguchi</cp:lastModifiedBy>
  <cp:lastPrinted>2021-11-19T01:22:15Z</cp:lastPrinted>
  <dcterms:created xsi:type="dcterms:W3CDTF">2001-06-28T09:36:55Z</dcterms:created>
  <dcterms:modified xsi:type="dcterms:W3CDTF">2024-12-02T08:45:12Z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0x01010011E229791CFA9F459DBD23956E240FFE</vt:lpwstr>
  </property>
</Properties>
</file>